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PZR SVSGUGL-PRIZIDEK ODDAJA 210513\PZR\POPIS GOI DEL\"/>
    </mc:Choice>
  </mc:AlternateContent>
  <bookViews>
    <workbookView xWindow="0" yWindow="0" windowWidth="25200" windowHeight="11850" activeTab="1"/>
  </bookViews>
  <sheets>
    <sheet name="PRIZIDEK" sheetId="21" r:id="rId1"/>
    <sheet name="REKAPITULACIJA" sheetId="20" r:id="rId2"/>
  </sheets>
  <definedNames>
    <definedName name="agregat" localSheetId="0">PRIZIDEK!#REF!</definedName>
    <definedName name="agregat">#REF!</definedName>
    <definedName name="izvesek" localSheetId="0">PRIZIDEK!#REF!</definedName>
    <definedName name="izvesek">#REF!</definedName>
    <definedName name="oddusek" localSheetId="0">PRIZIDEK!#REF!</definedName>
    <definedName name="oddusek">#REF!</definedName>
    <definedName name="oprema" localSheetId="0">PRIZIDEK!#REF!</definedName>
    <definedName name="oprema">#REF!</definedName>
    <definedName name="_xlnm.Print_Area" localSheetId="0">PRIZIDEK!$A$4:$F$164</definedName>
    <definedName name="svetilka" localSheetId="0">PRIZIDEK!#REF!</definedName>
    <definedName name="svetilka">#REF!</definedName>
    <definedName name="_xlnm.Print_Titles" localSheetId="0">PRIZIDEK!$2:$2</definedName>
    <definedName name="totem" localSheetId="0">PRIZIDEK!#REF!</definedName>
    <definedName name="totem">#REF!</definedName>
    <definedName name="totm" localSheetId="0">PRIZIDEK!#REF!</definedName>
    <definedName name="totm">#REF!</definedName>
    <definedName name="zastavka" localSheetId="0">PRIZIDEK!#REF!</definedName>
    <definedName name="zastavka">#REF!</definedName>
  </definedNames>
  <calcPr calcId="181029"/>
</workbook>
</file>

<file path=xl/calcChain.xml><?xml version="1.0" encoding="utf-8"?>
<calcChain xmlns="http://schemas.openxmlformats.org/spreadsheetml/2006/main">
  <c r="F184" i="21" l="1"/>
  <c r="F182" i="21"/>
  <c r="F180" i="21"/>
  <c r="F175" i="21"/>
  <c r="F172" i="21"/>
  <c r="F169" i="21"/>
  <c r="F103" i="21"/>
  <c r="F101" i="21"/>
  <c r="F99" i="21"/>
  <c r="F96" i="21"/>
  <c r="F95" i="21"/>
  <c r="F59" i="21"/>
  <c r="F58" i="21"/>
  <c r="F57" i="21"/>
  <c r="F53" i="21"/>
  <c r="F52" i="21"/>
  <c r="F51" i="21"/>
  <c r="F48" i="21"/>
  <c r="F43" i="21"/>
  <c r="F34" i="21"/>
  <c r="F27" i="21"/>
  <c r="F20" i="21"/>
  <c r="F14" i="21"/>
  <c r="F186" i="21" l="1"/>
  <c r="F188" i="21"/>
  <c r="F107" i="21"/>
  <c r="F105" i="21"/>
  <c r="F190" i="21" l="1"/>
  <c r="C15" i="20" s="1"/>
  <c r="F109" i="21"/>
  <c r="F77" i="21" l="1"/>
  <c r="F76" i="21"/>
  <c r="F75" i="21"/>
  <c r="F67" i="21"/>
  <c r="F83" i="21" l="1"/>
  <c r="F81" i="21"/>
  <c r="F79" i="21"/>
  <c r="F68" i="21"/>
  <c r="F66" i="21"/>
  <c r="F157" i="21"/>
  <c r="F155" i="21"/>
  <c r="F154" i="21"/>
  <c r="F147" i="21"/>
  <c r="F143" i="21"/>
  <c r="F140" i="21"/>
  <c r="F137" i="21"/>
  <c r="F134" i="21"/>
  <c r="F131" i="21"/>
  <c r="F128" i="21"/>
  <c r="F123" i="21"/>
  <c r="F120" i="21"/>
  <c r="F117" i="21"/>
  <c r="F87" i="21" l="1"/>
  <c r="F85" i="21"/>
  <c r="F161" i="21"/>
  <c r="F159" i="21"/>
  <c r="F89" i="21" l="1"/>
  <c r="C11" i="20" s="1"/>
  <c r="F163" i="21"/>
  <c r="C13" i="20" s="1"/>
  <c r="C18" i="20" l="1"/>
  <c r="C22" i="20" s="1"/>
  <c r="C24" i="20" s="1"/>
  <c r="C26" i="20" s="1"/>
  <c r="C28" i="20" s="1"/>
</calcChain>
</file>

<file path=xl/sharedStrings.xml><?xml version="1.0" encoding="utf-8"?>
<sst xmlns="http://schemas.openxmlformats.org/spreadsheetml/2006/main" count="218" uniqueCount="142">
  <si>
    <t>DN15</t>
  </si>
  <si>
    <t>Tlačni preizkus tesnenja cevovoda z vodo, preizkusni tlak je 1.3 kratni delovni tlak</t>
  </si>
  <si>
    <t>Pripravljalna in zaključna dela, zarisovanje tras, pregled in preizkus</t>
  </si>
  <si>
    <t>Transportni, manipulativni in zavarovalni stroški</t>
  </si>
  <si>
    <t>INTERNA VODOVODNA INSTALACIJA</t>
  </si>
  <si>
    <t>%</t>
  </si>
  <si>
    <t>kpl</t>
  </si>
  <si>
    <t>DN25</t>
  </si>
  <si>
    <t>Krogelna zaporna pipa navojne izvedbe, kompletno s tesnilnim materialom, za toplo vodo do 110°C, PN6</t>
  </si>
  <si>
    <t>DN 15</t>
  </si>
  <si>
    <t>DN 25</t>
  </si>
  <si>
    <t>Držala obešala, vključno z vijačnim in drobnim montažnim materialom</t>
  </si>
  <si>
    <t>kg</t>
  </si>
  <si>
    <t>št.post.</t>
  </si>
  <si>
    <t>opis del</t>
  </si>
  <si>
    <t>EM</t>
  </si>
  <si>
    <t>kos</t>
  </si>
  <si>
    <t>VODOVODNA INSTALACIJA</t>
  </si>
  <si>
    <t>m</t>
  </si>
  <si>
    <t>- področje uporabe:    -45°C - 116°C</t>
  </si>
  <si>
    <t>5.1.</t>
  </si>
  <si>
    <t>5.1.1.</t>
  </si>
  <si>
    <t>cena/EM</t>
  </si>
  <si>
    <t>5.2.1.</t>
  </si>
  <si>
    <t>Izolacija razvodov hladne sanitarne vode, s samougasljivo izolacijo iz žlebakov iz sintetičnega kavčuka, ki ne vsebuje CFC in HCFC, z naslednjimi tehničnimi karakteristikami:</t>
  </si>
  <si>
    <t>Izolacija ogrevnih razvodov, s samougasljivo izolacijo iz žlebakov iz sintetičnega kavčuka, ki ne vsebuje CFC in HCFC, z naslednjimi tehničnimi karakteristikami:</t>
  </si>
  <si>
    <t>premer cevi                debelina izolacije</t>
  </si>
  <si>
    <t>DN15                                19 mm</t>
  </si>
  <si>
    <t>DN25                                19 mm</t>
  </si>
  <si>
    <t>Tlačni preizkus s hladnim vodnim tlakom, v skladu za navodili iz tehničnega poročila</t>
  </si>
  <si>
    <t>Pripravljalna in zaključna dela, zarisovanje tras - držal - obešal in sanitarnih elementov, polnjenje, poizkusni pogon</t>
  </si>
  <si>
    <t>premer cevi                  debelina izolacije</t>
  </si>
  <si>
    <t>spajanje z zatisnimi spoji, z vsem ustreznim obešalnim in pritrdilnim materialom</t>
  </si>
  <si>
    <t>OGREVANJE IN HLAJENJE PROSTOROV</t>
  </si>
  <si>
    <r>
      <t xml:space="preserve">- parozapornostni koeficient </t>
    </r>
    <r>
      <rPr>
        <sz val="10"/>
        <rFont val="GreekS"/>
        <charset val="238"/>
      </rPr>
      <t>m</t>
    </r>
    <r>
      <rPr>
        <sz val="10"/>
        <rFont val="Arial"/>
        <family val="2"/>
        <charset val="238"/>
      </rPr>
      <t xml:space="preserve"> = 7000</t>
    </r>
  </si>
  <si>
    <r>
      <t xml:space="preserve">- toplotna prevodnost </t>
    </r>
    <r>
      <rPr>
        <sz val="10"/>
        <rFont val="GreekS"/>
        <charset val="238"/>
      </rPr>
      <t>l</t>
    </r>
    <r>
      <rPr>
        <sz val="10"/>
        <rFont val="Arial"/>
        <family val="2"/>
        <charset val="238"/>
      </rPr>
      <t xml:space="preserve"> = 0.035 W/mK</t>
    </r>
  </si>
  <si>
    <t>Ploščati jekleni radiator z odzračevalnim ventilom, radiatorskimi konzolami, montažnim in pritrdilnim materialom,  kot npr. Vogel&amp;Noot tip T6</t>
  </si>
  <si>
    <t>Vgradni termostatski radiatorski ventil kompletno s termostatsko glavo z zaskočnim priključkom (možnost blokiranja)</t>
  </si>
  <si>
    <t>Spodnji priključek za radiatorje z vgrajenim ventilom za dvocevni sistem</t>
  </si>
  <si>
    <t>maksimalen trajen obratovalni tlak: 10 barov pri 70°C s testirano življenjsko dobo 50 let</t>
  </si>
  <si>
    <t>16x2</t>
  </si>
  <si>
    <r>
      <t>Razdelilni set, PN16, sestavljen iz dovodnega in povratnega razdelilnika za radiatorsko ogrevanje, izdelan iz korozijsko odporne posebne legure medenine, kompletno z ozračevalno pipo na vsakem razdelilniku; za pretok do 2 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>/h</t>
    </r>
  </si>
  <si>
    <t xml:space="preserve">Uponor MLC cev je sestavljena iz prekrivno varjene aluminijaste cevi z notranjo in zunanjo plastjo polietilena. Vse plasti so trajno povezane med seboj s pomočjo vmesne vezne plasti. zagotovljena je absolutna difuzijska tesnost cevi, ki odgovarja zahtevam standarda DIN 4726,  kompletno z izolacijo debeline 13 mm, stopnja toplotne prevodnosti 040, s čvrsto, brezšivno zunanjo folijo in montažnim materialom za priključitev radiatorjev in razdelilnikov </t>
  </si>
  <si>
    <t>s spojnimi deli s tesnili iz kvalitetnega butil kaučuka (CIIR), ki nestisnjeni vidno puščajo, z vsem ustreznim obešalnim in pritrdilnim materialom ter montažo z upoštevanjem temperaturno pogojenih raztezkov in skrčkov materiala, montaža vidno pod stropom</t>
  </si>
  <si>
    <t>Cev radiatorskega ogrevanja:</t>
  </si>
  <si>
    <t>Izpiranje in dezinfekcija vodovodnega razvoda, vključno s pridobitvijo pozitivnega poročila o pregledu vode s strani pooblaščene zdravstvene organizacije</t>
  </si>
  <si>
    <t>33 VM 900-1320</t>
  </si>
  <si>
    <t>Podometna omarica za vgradnjo razdelilnikov radiatorskega ogrevanja z regulacijsko armaturo (ASV-ventili)), skupaj z vratci, vključno ves montažni material</t>
  </si>
  <si>
    <t>Glavni cevni (vidni) razvodi za ogrevanje kompletno s fazonskimi kosi, iz CrNi nerjavnih materialov 1.4301, skladnih s standardom DIN EN 12828, za obratovanje pod pritiskom do 16 bar in delovno temperaturo od 5 do 90°C,</t>
  </si>
  <si>
    <t>Krogelna navojna zaporna pipa, kompletno s tesnilnim materialom, za toplo vodo do 110°C, PN16</t>
  </si>
  <si>
    <t>16x2                                  9 mm</t>
  </si>
  <si>
    <t>SKUPAJ INTERNA VODOVODNA INSTALACIJA</t>
  </si>
  <si>
    <t>št. priključkov 6, DN 25</t>
  </si>
  <si>
    <t>Avtomatski ventil za hidravlično uravnoteženje odcepov, regulator diferenčnega tlaka kot npr. Danfoss ASV-PV</t>
  </si>
  <si>
    <t>Partner ventil za avtomatske ventile ASV-PV, zaporni, nastavitveni in merilni ventil kot npr. Danfoss ASV-BD</t>
  </si>
  <si>
    <t>SKUPAJ</t>
  </si>
  <si>
    <t>STROJNE NAPELJAVE IN OPREMA</t>
  </si>
  <si>
    <t>POPIS OPREME, MATERIALA IN DEL - PZI</t>
  </si>
  <si>
    <t>REKAPITULACIJA</t>
  </si>
  <si>
    <t>VODOVOD</t>
  </si>
  <si>
    <t>€</t>
  </si>
  <si>
    <t>POPUST V %</t>
  </si>
  <si>
    <t>POPUST V €</t>
  </si>
  <si>
    <t>SKUPAJ BREZ DDV:</t>
  </si>
  <si>
    <t>DDV 22%</t>
  </si>
  <si>
    <t>SKUPAJ Z DDV</t>
  </si>
  <si>
    <t>Ponudnik:</t>
  </si>
  <si>
    <t>Žig:</t>
  </si>
  <si>
    <t>Podpis:</t>
  </si>
  <si>
    <t>Datum:</t>
  </si>
  <si>
    <t>5.2.1.2.</t>
  </si>
  <si>
    <t>RADIATORSKO OGREVANJE PRIZIDEK</t>
  </si>
  <si>
    <t>za 6 vej</t>
  </si>
  <si>
    <t>DN25                                32 mm</t>
  </si>
  <si>
    <t>SKUPAJ OGREVANJE</t>
  </si>
  <si>
    <t>količina</t>
  </si>
  <si>
    <t>znesek</t>
  </si>
  <si>
    <t>POPIS OPREME, MATERIALA IN DEL - PRIZIDEK</t>
  </si>
  <si>
    <t>PRIZIDEK</t>
  </si>
  <si>
    <t>Kompletno stranišče sestavljeno iz:</t>
  </si>
  <si>
    <t>- straniščne školjke, s stenskim iztokom, z montažnim elementom za stenski WC, kompletno s podometnim kotličkom za vgradnjo v mavčnokartonsko steno, s kompletno dotočno in odtočno garnituro, s sedežno desko s pokrovom</t>
  </si>
  <si>
    <t>- kotnega ventila  DN15 s tlačno plastično gibljivo cevjo z dvema holandcema R 3/8</t>
  </si>
  <si>
    <t>po izboru arhitekta oz. investitorja</t>
  </si>
  <si>
    <t xml:space="preserve">Kompletni  umivalnik,  sestavljen iz: </t>
  </si>
  <si>
    <t>- odtočnega ventila in sifona za umivalnik, dim. 32 mm</t>
  </si>
  <si>
    <t>- stoječe mešalne baterije DN15 za umivalnik, s fiksnim izpustom in perlatorjem, kompletno z dvema kotnima ventiloma DN15</t>
  </si>
  <si>
    <t>Modularni termostatski obtočni ventil za regulacijo pretoka cirkulacijske sanitarne vode, vključno z montažnim, tesnilnim in pritrdilnim materialom</t>
  </si>
  <si>
    <t>(ventile pritrditi ob steno)</t>
  </si>
  <si>
    <t>ustreza npr. proizvod DANFOSS, tip MTCV model B</t>
  </si>
  <si>
    <t>Cevi za hladno in toplo sanitarno vodo, kompletno s fazonskimi kosi, iz CrNiMo nerjavnih materialov 1.4401, skladnih s standardom DIN EN 10088, s povišano vsebnostjo molibdena vsaj 2,2% za povečano korozijsko odpornost, brez silikona,</t>
  </si>
  <si>
    <t>DN20</t>
  </si>
  <si>
    <t>Izolacija razvodov tople sanitarne vode, s samougasljivo izolacijo iz žlebakov iz sintetičnega kavčuka, ki ne vsebuje CFC in HCFC, z naslednjimi tehničnimi karakteristikami:</t>
  </si>
  <si>
    <t>premer cevi</t>
  </si>
  <si>
    <t>DN20                                25 mm</t>
  </si>
  <si>
    <t>DN25                                25 mm</t>
  </si>
  <si>
    <t>Kompletno stranišče za invalide,  sestavljeno iz:</t>
  </si>
  <si>
    <t>- straniščne školjke za invalide, s stenskim iztokom, z montažnim elementom za stenski WC, kompletno s podometnim kotličkom za vgradnjo v mavčnokartonsko steno, s kompletno dotočno in odtočno garnituro, s sedežno desko s pokrovom</t>
  </si>
  <si>
    <t>- ročaj fiksni bočni in ročaj preklopni</t>
  </si>
  <si>
    <t xml:space="preserve">Kompletni  umivalnik za invalide,  sestavljen iz: </t>
  </si>
  <si>
    <t>- odtočnega ventila in sifona prirejenega za invalidski umivalnik, dim. 32 mm</t>
  </si>
  <si>
    <t>- stoječe mešalne baterije DN15 za umivalnik, s fiksnim izpustom in perlatorjem, z omejevanjem temperature iztoka, kompletno z dvema kotnima ventiloma DN15</t>
  </si>
  <si>
    <t>- umivalnika, iz bele sanitarne keramike, ovalne oblike, dimenzije: širina 500 mm, globina 350 mm, za vgradnjo v oz. na pult</t>
  </si>
  <si>
    <t>- umivalnika, iz bele sanitarne keramike, za montažo na zid iz penobetona, vključno z nosilno podkonstrukcijo</t>
  </si>
  <si>
    <t xml:space="preserve">Kompletni  trokadero,  sestavljen iz: </t>
  </si>
  <si>
    <t>- trokadero školjke, s stenskim iztokom, iz bele  sanitarne keramike, z rešetko v pokromani izvedbi</t>
  </si>
  <si>
    <t>-zidne enoročne mešalne baterije DN15 s premičnim izpustom in ročno prho</t>
  </si>
  <si>
    <t>- dveh kotnih ventilov DN15</t>
  </si>
  <si>
    <t>- tlačnega izpiralca DN20 z bakteriološko zaporo</t>
  </si>
  <si>
    <t>- ravnega ventila DN20 za vzidavo</t>
  </si>
  <si>
    <t>DN 20</t>
  </si>
  <si>
    <t>DN20                                19 mm</t>
  </si>
  <si>
    <t>5.1.2.</t>
  </si>
  <si>
    <t>VERTIKALNA FEKALNA KANALIZACIJA</t>
  </si>
  <si>
    <r>
      <t>f</t>
    </r>
    <r>
      <rPr>
        <sz val="10"/>
        <rFont val="Arial CE"/>
        <family val="2"/>
        <charset val="238"/>
      </rPr>
      <t>50</t>
    </r>
  </si>
  <si>
    <r>
      <t>f</t>
    </r>
    <r>
      <rPr>
        <sz val="10"/>
        <rFont val="Arial CE"/>
        <family val="2"/>
        <charset val="238"/>
      </rPr>
      <t>100</t>
    </r>
  </si>
  <si>
    <t>Odzračevalna kapa</t>
  </si>
  <si>
    <t>DN100</t>
  </si>
  <si>
    <t>Čep za zatesnitev priključnih lokov sanitarnih elementov, izdelan iz PVC-ja, ali drugega materiala, zunanji premer čepa 28 - 36 mm, dolžine cca 60 mm</t>
  </si>
  <si>
    <t>Tesnostni in funkcionalni preizkus fekalne kanalizacije</t>
  </si>
  <si>
    <t>Pripravljalna in zaključna dela, zarisovanje tras</t>
  </si>
  <si>
    <t>SKUPAJ VERTIKALNA FEKALNA KANALIZACIJA</t>
  </si>
  <si>
    <t>Kanalizacijske brezšumne cevi, fazonski in čistilni kosi, izdelani iz polipropilena PP, spajanje z obojkami oz. fazonskimi kosi, kompletno z montažnim in pritrdilnim materialom</t>
  </si>
  <si>
    <t>5.3.</t>
  </si>
  <si>
    <t>PREZRAČEVANJE</t>
  </si>
  <si>
    <t>1</t>
  </si>
  <si>
    <t>Centrifugalni strešni ventilator za pretok do 350 m3/h, kompletno z nadtlačno loputo, strešnim podstavkom, dušilnikom zvoka, z regulatorjem hitrosti MTP 10, detektorjem prisotnosti IR  24-P, kompletno z materialom za montažo, Pe=230V/1f/84W</t>
  </si>
  <si>
    <t>Vse kot npr. Systemair TFSK 160-EC SILEO BLACK</t>
  </si>
  <si>
    <t>Prezračevalni ventil, izdelan iz jeklene pločevine v beli barvi, okrogle oblike</t>
  </si>
  <si>
    <t>Kot npr. Lindab PV-1/ vel.100</t>
  </si>
  <si>
    <t xml:space="preserve">Aluminijasta rešetka z vodoravnimi fiksnimi lamelami V oblike, izdelana iz vlečenih galvansko zaščitenih Al profilov, barva po izboru arhitekta, pritrjena na vgradni okvir z zakritimi vijaki, kot npr. Lindab tip: </t>
  </si>
  <si>
    <t>AR-4/P 525x225</t>
  </si>
  <si>
    <t>Zračne spiro cevi iz trakov iz pocinkane pločevine debeline po DIN 24152 (04.90), stopnje 10 (± 1000 Pa), oblike F (zarobljeni), med seboj spojene z zarobljenjem, skupaj z obešalnim in pritrdilnim materijalom. Debelina pločevine glede na nazivno velikost</t>
  </si>
  <si>
    <t>DN 100-180 mm                                              0,6 mm</t>
  </si>
  <si>
    <t>Zračne cevi morajo biti izdelane razreda tesnosti II. po DIN V 24194, 2.del. Skupna dolžina zračnih cevi, skupaj z obešalnim in pritrdilnim materijalom, glede na nazivno velikost, barvanje po izbiri arhitekta</t>
  </si>
  <si>
    <r>
      <t xml:space="preserve">f </t>
    </r>
    <r>
      <rPr>
        <sz val="10"/>
        <rFont val="Arial CE"/>
        <family val="2"/>
        <charset val="238"/>
      </rPr>
      <t>160</t>
    </r>
  </si>
  <si>
    <t>Nastavitev distribucijskih elementov in količin zraka</t>
  </si>
  <si>
    <t>Pripravljalna dela, zarisovanje, poskusno obratovanje in zaključna dela</t>
  </si>
  <si>
    <t>Splošni, manipulativni, zavarovalni in transportni stroški</t>
  </si>
  <si>
    <t>SKUPAJ LOKALNI ODVODI</t>
  </si>
  <si>
    <t>4</t>
  </si>
  <si>
    <t>Zagon prezračevalnega sistema, nastavitev obratovalnih parametrov, poizkusno obratovanje</t>
  </si>
  <si>
    <t>OGREVANJE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</si>
</sst>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FuturaT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color indexed="12"/>
      <name val="FuturaTCE"/>
    </font>
    <font>
      <sz val="10"/>
      <name val="GreekS"/>
      <charset val="238"/>
    </font>
    <font>
      <sz val="11"/>
      <color indexed="8"/>
      <name val="Calibri"/>
      <family val="2"/>
      <charset val="238"/>
    </font>
    <font>
      <vertAlign val="superscript"/>
      <sz val="10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9" fillId="0" borderId="0"/>
    <xf numFmtId="0" fontId="7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4" fontId="2" fillId="0" borderId="2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2" fontId="2" fillId="0" borderId="2" xfId="0" applyNumberFormat="1" applyFont="1" applyBorder="1" applyAlignment="1">
      <alignment horizontal="center" vertical="center"/>
    </xf>
    <xf numFmtId="4" fontId="12" fillId="0" borderId="0" xfId="0" applyNumberFormat="1" applyFont="1"/>
    <xf numFmtId="49" fontId="2" fillId="0" borderId="1" xfId="0" applyNumberFormat="1" applyFont="1" applyBorder="1" applyAlignment="1">
      <alignment horizontal="center" vertical="top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0" borderId="0" xfId="2" applyFont="1" applyAlignment="1">
      <alignment horizontal="center" vertical="top"/>
    </xf>
    <xf numFmtId="49" fontId="7" fillId="0" borderId="0" xfId="2" quotePrefix="1" applyNumberFormat="1" applyFont="1" applyBorder="1" applyAlignment="1">
      <alignment vertical="top" wrapText="1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wrapText="1"/>
    </xf>
    <xf numFmtId="49" fontId="7" fillId="0" borderId="0" xfId="2" applyNumberFormat="1" applyFont="1" applyAlignment="1">
      <alignment wrapText="1"/>
    </xf>
    <xf numFmtId="49" fontId="7" fillId="0" borderId="0" xfId="2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49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center"/>
    </xf>
    <xf numFmtId="49" fontId="6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horizontal="center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/>
    </xf>
    <xf numFmtId="49" fontId="6" fillId="0" borderId="0" xfId="0" applyNumberFormat="1" applyFont="1" applyAlignment="1">
      <alignment wrapText="1"/>
    </xf>
    <xf numFmtId="0" fontId="7" fillId="0" borderId="0" xfId="0" applyFont="1" applyBorder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 wrapText="1"/>
    </xf>
    <xf numFmtId="49" fontId="8" fillId="0" borderId="0" xfId="0" applyNumberFormat="1" applyFont="1" applyAlignment="1">
      <alignment wrapText="1"/>
    </xf>
    <xf numFmtId="0" fontId="6" fillId="0" borderId="0" xfId="0" applyFont="1" applyAlignment="1">
      <alignment horizontal="center" vertical="top"/>
    </xf>
    <xf numFmtId="0" fontId="11" fillId="0" borderId="5" xfId="0" applyFont="1" applyBorder="1"/>
    <xf numFmtId="0" fontId="7" fillId="0" borderId="5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0" fontId="7" fillId="0" borderId="0" xfId="2" applyFont="1" applyBorder="1" applyAlignment="1">
      <alignment vertical="top" wrapText="1"/>
    </xf>
    <xf numFmtId="1" fontId="7" fillId="0" borderId="0" xfId="0" applyNumberFormat="1" applyFont="1" applyBorder="1" applyAlignment="1">
      <alignment horizontal="left" vertical="top"/>
    </xf>
    <xf numFmtId="0" fontId="1" fillId="0" borderId="0" xfId="0" applyFont="1" applyBorder="1"/>
    <xf numFmtId="0" fontId="1" fillId="0" borderId="0" xfId="4" applyFont="1" applyAlignment="1">
      <alignment horizontal="left" vertical="top" wrapText="1"/>
    </xf>
    <xf numFmtId="0" fontId="1" fillId="0" borderId="0" xfId="0" applyFont="1" applyAlignment="1">
      <alignment wrapText="1"/>
    </xf>
    <xf numFmtId="9" fontId="7" fillId="0" borderId="4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49" fontId="1" fillId="0" borderId="0" xfId="0" applyNumberFormat="1" applyFont="1" applyAlignment="1">
      <alignment vertical="top" wrapText="1"/>
    </xf>
    <xf numFmtId="49" fontId="1" fillId="0" borderId="0" xfId="0" quotePrefix="1" applyNumberFormat="1" applyFont="1" applyBorder="1" applyAlignment="1">
      <alignment vertical="top" wrapText="1"/>
    </xf>
    <xf numFmtId="2" fontId="7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 applyProtection="1">
      <alignment horizontal="center"/>
      <protection locked="0"/>
    </xf>
    <xf numFmtId="9" fontId="7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justify" vertical="top"/>
    </xf>
    <xf numFmtId="4" fontId="7" fillId="0" borderId="0" xfId="2" applyNumberFormat="1" applyFont="1" applyAlignment="1">
      <alignment horizontal="center"/>
    </xf>
    <xf numFmtId="4" fontId="1" fillId="0" borderId="0" xfId="2" applyNumberFormat="1" applyFont="1" applyAlignment="1">
      <alignment horizontal="center"/>
    </xf>
    <xf numFmtId="4" fontId="7" fillId="0" borderId="0" xfId="2" applyNumberFormat="1" applyFont="1" applyAlignment="1" applyProtection="1">
      <alignment horizontal="center"/>
      <protection locked="0"/>
    </xf>
    <xf numFmtId="4" fontId="10" fillId="0" borderId="0" xfId="2" applyNumberFormat="1" applyFont="1" applyAlignment="1">
      <alignment horizontal="center"/>
    </xf>
    <xf numFmtId="4" fontId="7" fillId="0" borderId="0" xfId="3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4" fontId="1" fillId="0" borderId="0" xfId="2" applyNumberFormat="1" applyFont="1" applyAlignment="1">
      <alignment horizontal="center" vertical="top"/>
    </xf>
    <xf numFmtId="2" fontId="10" fillId="0" borderId="0" xfId="0" applyNumberFormat="1" applyFont="1" applyFill="1" applyBorder="1" applyAlignment="1">
      <alignment horizontal="center"/>
    </xf>
    <xf numFmtId="0" fontId="1" fillId="0" borderId="0" xfId="1" applyFont="1" applyBorder="1" applyAlignment="1">
      <alignment horizontal="left" vertical="top" wrapText="1"/>
    </xf>
    <xf numFmtId="1" fontId="1" fillId="0" borderId="0" xfId="1" applyNumberFormat="1" applyFont="1" applyAlignment="1">
      <alignment horizontal="left" vertical="top"/>
    </xf>
    <xf numFmtId="2" fontId="1" fillId="0" borderId="0" xfId="2" applyNumberFormat="1" applyFont="1" applyFill="1" applyBorder="1" applyAlignment="1">
      <alignment horizontal="left" vertical="top" wrapText="1"/>
    </xf>
    <xf numFmtId="2" fontId="1" fillId="0" borderId="0" xfId="0" applyNumberFormat="1" applyFont="1" applyAlignment="1">
      <alignment horizontal="center" vertical="top"/>
    </xf>
    <xf numFmtId="0" fontId="1" fillId="0" borderId="0" xfId="4" applyFont="1" applyAlignment="1">
      <alignment horizontal="left" wrapText="1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0" fontId="1" fillId="0" borderId="0" xfId="0" applyFont="1"/>
    <xf numFmtId="3" fontId="7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17" fillId="0" borderId="0" xfId="0" applyFont="1"/>
    <xf numFmtId="2" fontId="4" fillId="0" borderId="0" xfId="0" applyNumberFormat="1" applyFont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4" xfId="0" applyNumberFormat="1" applyFont="1" applyBorder="1" applyAlignment="1">
      <alignment horizontal="right"/>
    </xf>
    <xf numFmtId="9" fontId="4" fillId="0" borderId="0" xfId="0" applyNumberFormat="1" applyFont="1" applyFill="1" applyBorder="1" applyAlignment="1" applyProtection="1">
      <alignment horizontal="right"/>
      <protection locked="0"/>
    </xf>
    <xf numFmtId="49" fontId="11" fillId="0" borderId="0" xfId="0" applyNumberFormat="1" applyFont="1" applyAlignment="1">
      <alignment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" fillId="0" borderId="0" xfId="0" applyFont="1" applyBorder="1" applyAlignment="1">
      <alignment vertical="top"/>
    </xf>
    <xf numFmtId="4" fontId="7" fillId="0" borderId="0" xfId="0" applyNumberFormat="1" applyFont="1" applyFill="1" applyAlignment="1" applyProtection="1">
      <alignment wrapText="1"/>
    </xf>
    <xf numFmtId="49" fontId="7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7" fillId="0" borderId="0" xfId="0" quotePrefix="1" applyNumberFormat="1" applyFont="1" applyAlignment="1">
      <alignment wrapText="1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14" fontId="6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0" xfId="0" applyFont="1" applyBorder="1" applyAlignment="1"/>
    <xf numFmtId="49" fontId="7" fillId="0" borderId="0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0" fontId="7" fillId="0" borderId="6" xfId="0" applyFont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 vertical="top"/>
    </xf>
    <xf numFmtId="49" fontId="7" fillId="0" borderId="0" xfId="2" applyNumberFormat="1" applyFont="1" applyAlignment="1">
      <alignment vertical="top" wrapText="1"/>
    </xf>
    <xf numFmtId="0" fontId="10" fillId="0" borderId="0" xfId="2" applyFont="1" applyAlignment="1">
      <alignment vertical="top"/>
    </xf>
    <xf numFmtId="4" fontId="1" fillId="0" borderId="0" xfId="0" applyNumberFormat="1" applyFont="1" applyAlignment="1">
      <alignment horizontal="justify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justify"/>
    </xf>
    <xf numFmtId="0" fontId="19" fillId="0" borderId="0" xfId="0" applyFont="1" applyAlignment="1"/>
    <xf numFmtId="0" fontId="11" fillId="0" borderId="5" xfId="0" applyFont="1" applyBorder="1" applyAlignment="1"/>
  </cellXfs>
  <cellStyles count="11">
    <cellStyle name="Navadno" xfId="0" builtinId="0"/>
    <cellStyle name="Navadno 2" xfId="2"/>
    <cellStyle name="Navadno 2 10" xfId="5"/>
    <cellStyle name="Navadno 2 2" xfId="3"/>
    <cellStyle name="Navadno 3" xfId="4"/>
    <cellStyle name="Navadno 4" xfId="8"/>
    <cellStyle name="Navadno 82" xfId="6"/>
    <cellStyle name="Navadno 9" xfId="9"/>
    <cellStyle name="Navadno_Ogrevanje in Hlajenje - tender" xfId="1"/>
    <cellStyle name="Normal 2" xfId="7"/>
    <cellStyle name="Vejica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1"/>
  <sheetViews>
    <sheetView topLeftCell="A22" zoomScaleNormal="100" workbookViewId="0">
      <selection activeCell="H70" sqref="H70"/>
    </sheetView>
  </sheetViews>
  <sheetFormatPr defaultColWidth="8.85546875" defaultRowHeight="12.75"/>
  <cols>
    <col min="1" max="1" width="8" style="63" customWidth="1"/>
    <col min="2" max="2" width="60.140625" style="64" customWidth="1"/>
    <col min="3" max="3" width="4.7109375" style="53" customWidth="1"/>
    <col min="4" max="4" width="10.7109375" style="53" customWidth="1"/>
    <col min="5" max="5" width="10.7109375" style="76" customWidth="1"/>
    <col min="6" max="6" width="14.7109375" style="76" customWidth="1"/>
    <col min="7" max="7" width="8.85546875" style="2"/>
    <col min="8" max="8" width="30.7109375" style="2" customWidth="1"/>
    <col min="9" max="12" width="8.85546875" style="2"/>
    <col min="13" max="13" width="21.28515625" style="2" customWidth="1"/>
    <col min="14" max="16384" width="8.85546875" style="2"/>
  </cols>
  <sheetData>
    <row r="2" spans="1:6" ht="12">
      <c r="A2" s="11" t="s">
        <v>13</v>
      </c>
      <c r="B2" s="1" t="s">
        <v>14</v>
      </c>
      <c r="C2" s="1" t="s">
        <v>15</v>
      </c>
      <c r="D2" s="1" t="s">
        <v>75</v>
      </c>
      <c r="E2" s="9" t="s">
        <v>22</v>
      </c>
      <c r="F2" s="9" t="s">
        <v>76</v>
      </c>
    </row>
    <row r="4" spans="1:6">
      <c r="A4" s="7">
        <v>5</v>
      </c>
      <c r="B4" s="3" t="s">
        <v>77</v>
      </c>
      <c r="C4" s="5"/>
      <c r="D4" s="5"/>
      <c r="E4" s="54"/>
      <c r="F4" s="54"/>
    </row>
    <row r="5" spans="1:6">
      <c r="A5" s="7"/>
      <c r="B5" s="3"/>
      <c r="C5" s="5"/>
      <c r="D5" s="5"/>
      <c r="E5" s="54"/>
      <c r="F5" s="54"/>
    </row>
    <row r="6" spans="1:6">
      <c r="A6" s="7" t="s">
        <v>20</v>
      </c>
      <c r="B6" s="3" t="s">
        <v>17</v>
      </c>
      <c r="C6" s="5"/>
      <c r="D6" s="5"/>
      <c r="E6" s="5"/>
      <c r="F6" s="54"/>
    </row>
    <row r="7" spans="1:6">
      <c r="A7" s="7"/>
      <c r="B7" s="3"/>
      <c r="C7" s="5"/>
      <c r="D7" s="5"/>
      <c r="E7" s="5"/>
      <c r="F7" s="54"/>
    </row>
    <row r="8" spans="1:6">
      <c r="A8" s="7" t="s">
        <v>21</v>
      </c>
      <c r="B8" s="3" t="s">
        <v>4</v>
      </c>
      <c r="C8" s="5"/>
      <c r="D8" s="5"/>
      <c r="E8" s="5"/>
      <c r="F8" s="59"/>
    </row>
    <row r="9" spans="1:6">
      <c r="A9" s="7"/>
      <c r="B9" s="3"/>
      <c r="C9" s="5"/>
      <c r="D9" s="5"/>
      <c r="E9" s="54"/>
      <c r="F9" s="54"/>
    </row>
    <row r="10" spans="1:6">
      <c r="A10" s="97">
        <v>1</v>
      </c>
      <c r="B10" s="49" t="s">
        <v>79</v>
      </c>
      <c r="C10" s="98"/>
      <c r="D10" s="5"/>
      <c r="E10" s="54"/>
      <c r="F10" s="54"/>
    </row>
    <row r="11" spans="1:6" ht="51">
      <c r="A11" s="97"/>
      <c r="B11" s="49" t="s">
        <v>80</v>
      </c>
      <c r="C11" s="98"/>
      <c r="D11" s="5"/>
      <c r="E11" s="54"/>
      <c r="F11" s="54"/>
    </row>
    <row r="12" spans="1:6" ht="25.5">
      <c r="A12" s="97"/>
      <c r="B12" s="49" t="s">
        <v>81</v>
      </c>
      <c r="C12" s="98"/>
      <c r="D12" s="5"/>
      <c r="E12" s="54"/>
      <c r="F12" s="54"/>
    </row>
    <row r="13" spans="1:6">
      <c r="A13" s="97"/>
      <c r="B13" s="49"/>
      <c r="C13" s="98"/>
      <c r="D13" s="5"/>
      <c r="E13" s="54"/>
      <c r="F13" s="54"/>
    </row>
    <row r="14" spans="1:6">
      <c r="A14" s="7"/>
      <c r="B14" s="49" t="s">
        <v>82</v>
      </c>
      <c r="C14" s="99" t="s">
        <v>16</v>
      </c>
      <c r="D14" s="100">
        <v>5</v>
      </c>
      <c r="E14" s="54">
        <v>0</v>
      </c>
      <c r="F14" s="52">
        <f>+E14*D14</f>
        <v>0</v>
      </c>
    </row>
    <row r="15" spans="1:6">
      <c r="A15" s="8"/>
      <c r="B15" s="4"/>
      <c r="C15" s="20"/>
      <c r="D15" s="20"/>
      <c r="E15" s="54"/>
      <c r="F15" s="54"/>
    </row>
    <row r="16" spans="1:6">
      <c r="A16" s="29">
        <v>2</v>
      </c>
      <c r="B16" s="103" t="s">
        <v>95</v>
      </c>
      <c r="C16" s="98"/>
      <c r="D16" s="5"/>
      <c r="E16" s="54"/>
      <c r="F16" s="54"/>
    </row>
    <row r="17" spans="1:6" ht="51">
      <c r="A17" s="29"/>
      <c r="B17" s="49" t="s">
        <v>96</v>
      </c>
      <c r="C17" s="98"/>
      <c r="D17" s="5"/>
      <c r="E17" s="54"/>
      <c r="F17" s="54"/>
    </row>
    <row r="18" spans="1:6">
      <c r="A18" s="7"/>
      <c r="B18" s="58" t="s">
        <v>97</v>
      </c>
      <c r="C18" s="98"/>
      <c r="D18" s="5"/>
      <c r="E18" s="54"/>
      <c r="F18" s="54"/>
    </row>
    <row r="19" spans="1:6">
      <c r="A19" s="7"/>
      <c r="B19" s="104"/>
      <c r="C19" s="98"/>
      <c r="D19" s="5"/>
      <c r="E19" s="54"/>
      <c r="F19" s="54"/>
    </row>
    <row r="20" spans="1:6">
      <c r="A20" s="7"/>
      <c r="B20" s="49" t="s">
        <v>82</v>
      </c>
      <c r="C20" s="99" t="s">
        <v>16</v>
      </c>
      <c r="D20" s="100">
        <v>1</v>
      </c>
      <c r="E20" s="54">
        <v>0</v>
      </c>
      <c r="F20" s="52">
        <f>+E20*D20</f>
        <v>0</v>
      </c>
    </row>
    <row r="21" spans="1:6">
      <c r="A21" s="8"/>
      <c r="B21" s="4"/>
      <c r="C21" s="20"/>
      <c r="D21" s="20"/>
      <c r="E21" s="54"/>
      <c r="F21" s="54"/>
    </row>
    <row r="22" spans="1:6">
      <c r="A22" s="97">
        <v>3</v>
      </c>
      <c r="B22" s="49" t="s">
        <v>83</v>
      </c>
      <c r="C22" s="98"/>
      <c r="D22" s="5"/>
      <c r="E22" s="54"/>
      <c r="F22" s="54"/>
    </row>
    <row r="23" spans="1:6" ht="25.5">
      <c r="A23" s="97"/>
      <c r="B23" s="49" t="s">
        <v>101</v>
      </c>
      <c r="C23" s="98"/>
      <c r="D23" s="5"/>
      <c r="E23" s="54"/>
      <c r="F23" s="54"/>
    </row>
    <row r="24" spans="1:6">
      <c r="A24" s="97"/>
      <c r="B24" s="49" t="s">
        <v>84</v>
      </c>
      <c r="C24" s="98"/>
      <c r="D24" s="5"/>
      <c r="E24" s="54"/>
      <c r="F24" s="54"/>
    </row>
    <row r="25" spans="1:6" ht="25.5">
      <c r="A25" s="97"/>
      <c r="B25" s="49" t="s">
        <v>85</v>
      </c>
      <c r="C25" s="98"/>
      <c r="D25" s="5"/>
      <c r="E25" s="54"/>
      <c r="F25" s="54"/>
    </row>
    <row r="26" spans="1:6">
      <c r="A26" s="97"/>
      <c r="B26" s="101"/>
      <c r="C26" s="98"/>
      <c r="D26" s="5"/>
      <c r="E26" s="54"/>
      <c r="F26" s="54"/>
    </row>
    <row r="27" spans="1:6">
      <c r="A27" s="7"/>
      <c r="B27" s="49" t="s">
        <v>82</v>
      </c>
      <c r="C27" s="99" t="s">
        <v>16</v>
      </c>
      <c r="D27" s="100">
        <v>2</v>
      </c>
      <c r="E27" s="54">
        <v>0</v>
      </c>
      <c r="F27" s="52">
        <f>+E27*D27</f>
        <v>0</v>
      </c>
    </row>
    <row r="28" spans="1:6">
      <c r="A28" s="8"/>
      <c r="B28" s="4"/>
      <c r="C28" s="20"/>
      <c r="D28" s="20"/>
      <c r="E28" s="54"/>
      <c r="F28" s="54"/>
    </row>
    <row r="29" spans="1:6">
      <c r="A29" s="97">
        <v>4</v>
      </c>
      <c r="B29" s="49" t="s">
        <v>98</v>
      </c>
      <c r="C29" s="98"/>
      <c r="D29" s="5"/>
      <c r="E29" s="54"/>
      <c r="F29" s="54"/>
    </row>
    <row r="30" spans="1:6" ht="25.5">
      <c r="A30" s="97"/>
      <c r="B30" s="49" t="s">
        <v>102</v>
      </c>
      <c r="C30" s="98"/>
      <c r="D30" s="5"/>
      <c r="E30" s="54"/>
      <c r="F30" s="54"/>
    </row>
    <row r="31" spans="1:6" ht="25.5">
      <c r="A31" s="97"/>
      <c r="B31" s="49" t="s">
        <v>99</v>
      </c>
      <c r="C31" s="98"/>
      <c r="D31" s="5"/>
      <c r="E31" s="54"/>
      <c r="F31" s="54"/>
    </row>
    <row r="32" spans="1:6" ht="38.25">
      <c r="A32" s="97"/>
      <c r="B32" s="49" t="s">
        <v>100</v>
      </c>
      <c r="C32" s="98"/>
      <c r="D32" s="5"/>
      <c r="E32" s="54"/>
      <c r="F32" s="54"/>
    </row>
    <row r="33" spans="1:6">
      <c r="A33" s="97"/>
      <c r="B33" s="101"/>
      <c r="C33" s="98"/>
      <c r="D33" s="5"/>
      <c r="E33" s="54"/>
      <c r="F33" s="54"/>
    </row>
    <row r="34" spans="1:6">
      <c r="A34" s="7"/>
      <c r="B34" s="49" t="s">
        <v>82</v>
      </c>
      <c r="C34" s="99" t="s">
        <v>16</v>
      </c>
      <c r="D34" s="100">
        <v>1</v>
      </c>
      <c r="E34" s="54">
        <v>0</v>
      </c>
      <c r="F34" s="52">
        <f>+E34*D34</f>
        <v>0</v>
      </c>
    </row>
    <row r="35" spans="1:6">
      <c r="A35" s="8"/>
      <c r="B35" s="4"/>
      <c r="C35" s="20"/>
      <c r="D35" s="20"/>
      <c r="E35" s="54"/>
      <c r="F35" s="54"/>
    </row>
    <row r="36" spans="1:6">
      <c r="A36" s="8">
        <v>5</v>
      </c>
      <c r="B36" s="4" t="s">
        <v>103</v>
      </c>
      <c r="C36" s="98"/>
      <c r="D36" s="5"/>
      <c r="E36" s="54"/>
      <c r="F36" s="54"/>
    </row>
    <row r="37" spans="1:6" ht="25.5">
      <c r="A37" s="8"/>
      <c r="B37" s="105" t="s">
        <v>104</v>
      </c>
      <c r="C37" s="98"/>
      <c r="D37" s="5"/>
      <c r="E37" s="54"/>
      <c r="F37" s="54"/>
    </row>
    <row r="38" spans="1:6" ht="25.5">
      <c r="A38" s="8"/>
      <c r="B38" s="4" t="s">
        <v>105</v>
      </c>
      <c r="C38" s="98"/>
      <c r="D38" s="5"/>
      <c r="E38" s="54"/>
      <c r="F38" s="54"/>
    </row>
    <row r="39" spans="1:6">
      <c r="A39" s="8"/>
      <c r="B39" s="105" t="s">
        <v>106</v>
      </c>
      <c r="C39" s="98"/>
      <c r="D39" s="5"/>
      <c r="E39" s="54"/>
      <c r="F39" s="54"/>
    </row>
    <row r="40" spans="1:6">
      <c r="A40" s="8"/>
      <c r="B40" s="105" t="s">
        <v>107</v>
      </c>
      <c r="C40" s="98"/>
      <c r="D40" s="5"/>
      <c r="E40" s="54"/>
      <c r="F40" s="54"/>
    </row>
    <row r="41" spans="1:6">
      <c r="A41" s="8"/>
      <c r="B41" s="105" t="s">
        <v>108</v>
      </c>
      <c r="C41" s="98"/>
      <c r="D41" s="5"/>
      <c r="E41" s="54"/>
      <c r="F41" s="54"/>
    </row>
    <row r="42" spans="1:6">
      <c r="A42" s="8"/>
      <c r="B42" s="106"/>
      <c r="C42" s="98"/>
      <c r="D42" s="5"/>
      <c r="E42" s="54"/>
      <c r="F42" s="54"/>
    </row>
    <row r="43" spans="1:6">
      <c r="A43" s="8"/>
      <c r="B43" s="49" t="s">
        <v>82</v>
      </c>
      <c r="C43" s="99" t="s">
        <v>16</v>
      </c>
      <c r="D43" s="100">
        <v>1</v>
      </c>
      <c r="E43" s="54">
        <v>0</v>
      </c>
      <c r="F43" s="52">
        <f>+E43*D43</f>
        <v>0</v>
      </c>
    </row>
    <row r="44" spans="1:6">
      <c r="A44" s="7"/>
      <c r="B44" s="3"/>
      <c r="C44" s="5"/>
      <c r="D44" s="5"/>
      <c r="E44" s="54"/>
      <c r="F44" s="54"/>
    </row>
    <row r="45" spans="1:6" ht="38.25">
      <c r="A45" s="8">
        <v>6</v>
      </c>
      <c r="B45" s="27" t="s">
        <v>86</v>
      </c>
      <c r="C45" s="20"/>
      <c r="D45" s="20"/>
      <c r="E45" s="54"/>
      <c r="F45" s="54"/>
    </row>
    <row r="46" spans="1:6">
      <c r="A46" s="8"/>
      <c r="B46" s="27" t="s">
        <v>87</v>
      </c>
      <c r="C46" s="5"/>
      <c r="D46" s="5"/>
      <c r="E46" s="54"/>
      <c r="F46" s="54"/>
    </row>
    <row r="47" spans="1:6">
      <c r="A47" s="8"/>
      <c r="B47" s="4" t="s">
        <v>88</v>
      </c>
      <c r="C47" s="20"/>
      <c r="D47" s="20"/>
      <c r="E47" s="54"/>
      <c r="F47" s="54"/>
    </row>
    <row r="48" spans="1:6">
      <c r="A48" s="8"/>
      <c r="B48" s="102" t="s">
        <v>0</v>
      </c>
      <c r="C48" s="5" t="s">
        <v>16</v>
      </c>
      <c r="D48" s="5">
        <v>1</v>
      </c>
      <c r="E48" s="54">
        <v>0</v>
      </c>
      <c r="F48" s="52">
        <f>+E48*D48</f>
        <v>0</v>
      </c>
    </row>
    <row r="49" spans="1:6">
      <c r="A49" s="8"/>
      <c r="B49" s="102"/>
      <c r="C49" s="5"/>
      <c r="D49" s="5"/>
      <c r="E49" s="54"/>
      <c r="F49" s="54"/>
    </row>
    <row r="50" spans="1:6" ht="25.5">
      <c r="A50" s="8">
        <v>7</v>
      </c>
      <c r="B50" s="103" t="s">
        <v>8</v>
      </c>
      <c r="C50" s="107"/>
      <c r="D50" s="5"/>
      <c r="E50" s="54"/>
      <c r="F50" s="54"/>
    </row>
    <row r="51" spans="1:6">
      <c r="A51" s="8"/>
      <c r="B51" s="103" t="s">
        <v>9</v>
      </c>
      <c r="C51" s="107" t="s">
        <v>16</v>
      </c>
      <c r="D51" s="5">
        <v>1</v>
      </c>
      <c r="E51" s="54">
        <v>0</v>
      </c>
      <c r="F51" s="52">
        <f t="shared" ref="F51:F53" si="0">+E51*D51</f>
        <v>0</v>
      </c>
    </row>
    <row r="52" spans="1:6">
      <c r="A52" s="8"/>
      <c r="B52" s="103" t="s">
        <v>109</v>
      </c>
      <c r="C52" s="107" t="s">
        <v>16</v>
      </c>
      <c r="D52" s="5">
        <v>1</v>
      </c>
      <c r="E52" s="54">
        <v>0</v>
      </c>
      <c r="F52" s="52">
        <f t="shared" si="0"/>
        <v>0</v>
      </c>
    </row>
    <row r="53" spans="1:6">
      <c r="A53" s="8"/>
      <c r="B53" s="103" t="s">
        <v>10</v>
      </c>
      <c r="C53" s="107" t="s">
        <v>16</v>
      </c>
      <c r="D53" s="5">
        <v>1</v>
      </c>
      <c r="E53" s="54">
        <v>0</v>
      </c>
      <c r="F53" s="52">
        <f t="shared" si="0"/>
        <v>0</v>
      </c>
    </row>
    <row r="54" spans="1:6">
      <c r="A54" s="8"/>
      <c r="B54" s="102"/>
      <c r="C54" s="5"/>
      <c r="D54" s="5"/>
      <c r="E54" s="54"/>
      <c r="F54" s="54"/>
    </row>
    <row r="55" spans="1:6" ht="51">
      <c r="A55" s="8">
        <v>8</v>
      </c>
      <c r="B55" s="47" t="s">
        <v>89</v>
      </c>
      <c r="C55" s="5"/>
      <c r="D55" s="5"/>
      <c r="E55" s="54"/>
      <c r="F55" s="54"/>
    </row>
    <row r="56" spans="1:6" ht="25.5">
      <c r="A56" s="8"/>
      <c r="B56" s="47" t="s">
        <v>32</v>
      </c>
      <c r="C56" s="5"/>
      <c r="D56" s="5"/>
      <c r="E56" s="54"/>
      <c r="F56" s="54"/>
    </row>
    <row r="57" spans="1:6">
      <c r="A57" s="8"/>
      <c r="B57" s="4" t="s">
        <v>0</v>
      </c>
      <c r="C57" s="5" t="s">
        <v>18</v>
      </c>
      <c r="D57" s="5">
        <v>94</v>
      </c>
      <c r="E57" s="54">
        <v>0</v>
      </c>
      <c r="F57" s="52">
        <f t="shared" ref="F57:F59" si="1">+E57*D57</f>
        <v>0</v>
      </c>
    </row>
    <row r="58" spans="1:6">
      <c r="A58" s="8"/>
      <c r="B58" s="4" t="s">
        <v>90</v>
      </c>
      <c r="C58" s="5" t="s">
        <v>18</v>
      </c>
      <c r="D58" s="5">
        <v>29</v>
      </c>
      <c r="E58" s="54">
        <v>0</v>
      </c>
      <c r="F58" s="52">
        <f t="shared" si="1"/>
        <v>0</v>
      </c>
    </row>
    <row r="59" spans="1:6">
      <c r="A59" s="8"/>
      <c r="B59" s="4" t="s">
        <v>7</v>
      </c>
      <c r="C59" s="5" t="s">
        <v>18</v>
      </c>
      <c r="D59" s="5">
        <v>47</v>
      </c>
      <c r="E59" s="54">
        <v>0</v>
      </c>
      <c r="F59" s="52">
        <f t="shared" si="1"/>
        <v>0</v>
      </c>
    </row>
    <row r="60" spans="1:6">
      <c r="A60" s="7"/>
      <c r="B60" s="3"/>
      <c r="C60" s="5"/>
      <c r="D60" s="5"/>
      <c r="E60" s="54"/>
      <c r="F60" s="54"/>
    </row>
    <row r="61" spans="1:6" ht="38.25">
      <c r="A61" s="29">
        <v>9</v>
      </c>
      <c r="B61" s="49" t="s">
        <v>24</v>
      </c>
      <c r="C61" s="30"/>
      <c r="D61" s="32"/>
      <c r="E61" s="68"/>
      <c r="F61" s="50"/>
    </row>
    <row r="62" spans="1:6">
      <c r="A62" s="29"/>
      <c r="B62" s="58" t="s">
        <v>34</v>
      </c>
      <c r="C62" s="30"/>
      <c r="D62" s="32"/>
      <c r="E62" s="68"/>
      <c r="F62" s="50"/>
    </row>
    <row r="63" spans="1:6">
      <c r="A63" s="29"/>
      <c r="B63" s="58" t="s">
        <v>35</v>
      </c>
      <c r="C63" s="30"/>
      <c r="D63" s="32"/>
      <c r="E63" s="68"/>
      <c r="F63" s="50"/>
    </row>
    <row r="64" spans="1:6">
      <c r="A64" s="29"/>
      <c r="B64" s="58" t="s">
        <v>19</v>
      </c>
      <c r="C64" s="30"/>
      <c r="D64" s="32"/>
      <c r="E64" s="68"/>
      <c r="F64" s="50"/>
    </row>
    <row r="65" spans="1:6">
      <c r="A65" s="29"/>
      <c r="B65" s="31" t="s">
        <v>26</v>
      </c>
      <c r="C65" s="30"/>
      <c r="D65" s="32"/>
      <c r="E65" s="68"/>
      <c r="F65" s="50"/>
    </row>
    <row r="66" spans="1:6">
      <c r="A66" s="29"/>
      <c r="B66" s="31" t="s">
        <v>27</v>
      </c>
      <c r="C66" s="32" t="s">
        <v>18</v>
      </c>
      <c r="D66" s="32">
        <v>42</v>
      </c>
      <c r="E66" s="67">
        <v>0</v>
      </c>
      <c r="F66" s="52">
        <f>+E66*D66</f>
        <v>0</v>
      </c>
    </row>
    <row r="67" spans="1:6">
      <c r="A67" s="29"/>
      <c r="B67" s="31" t="s">
        <v>110</v>
      </c>
      <c r="C67" s="32" t="s">
        <v>18</v>
      </c>
      <c r="D67" s="32">
        <v>13</v>
      </c>
      <c r="E67" s="67">
        <v>0</v>
      </c>
      <c r="F67" s="52">
        <f>+E67*D67</f>
        <v>0</v>
      </c>
    </row>
    <row r="68" spans="1:6">
      <c r="A68" s="29"/>
      <c r="B68" s="31" t="s">
        <v>28</v>
      </c>
      <c r="C68" s="32" t="s">
        <v>18</v>
      </c>
      <c r="D68" s="32">
        <v>9</v>
      </c>
      <c r="E68" s="67">
        <v>0</v>
      </c>
      <c r="F68" s="52">
        <f>+E68*D68</f>
        <v>0</v>
      </c>
    </row>
    <row r="69" spans="1:6">
      <c r="A69" s="7"/>
      <c r="B69" s="3"/>
      <c r="C69" s="5"/>
      <c r="D69" s="5"/>
      <c r="E69" s="54">
        <v>0</v>
      </c>
      <c r="F69" s="54"/>
    </row>
    <row r="70" spans="1:6" ht="38.25">
      <c r="A70" s="29">
        <v>10</v>
      </c>
      <c r="B70" s="49" t="s">
        <v>91</v>
      </c>
      <c r="C70" s="30"/>
      <c r="D70" s="30"/>
      <c r="E70" s="54"/>
      <c r="F70" s="54"/>
    </row>
    <row r="71" spans="1:6">
      <c r="A71" s="29"/>
      <c r="B71" s="58" t="s">
        <v>34</v>
      </c>
      <c r="C71" s="30"/>
      <c r="D71" s="30"/>
      <c r="E71" s="54"/>
      <c r="F71" s="54"/>
    </row>
    <row r="72" spans="1:6">
      <c r="A72" s="29"/>
      <c r="B72" s="58" t="s">
        <v>35</v>
      </c>
      <c r="C72" s="30"/>
      <c r="D72" s="30"/>
      <c r="E72" s="54"/>
      <c r="F72" s="54"/>
    </row>
    <row r="73" spans="1:6">
      <c r="A73" s="29"/>
      <c r="B73" s="58" t="s">
        <v>19</v>
      </c>
      <c r="C73" s="30"/>
      <c r="D73" s="30"/>
      <c r="E73" s="54"/>
      <c r="F73" s="54"/>
    </row>
    <row r="74" spans="1:6">
      <c r="A74" s="29"/>
      <c r="B74" s="31" t="s">
        <v>92</v>
      </c>
      <c r="C74" s="30"/>
      <c r="D74" s="30"/>
      <c r="E74" s="54"/>
      <c r="F74" s="54"/>
    </row>
    <row r="75" spans="1:6">
      <c r="A75" s="29"/>
      <c r="B75" s="31" t="s">
        <v>27</v>
      </c>
      <c r="C75" s="32" t="s">
        <v>18</v>
      </c>
      <c r="D75" s="13">
        <v>54</v>
      </c>
      <c r="E75" s="67">
        <v>0</v>
      </c>
      <c r="F75" s="52">
        <f>+E75*D75</f>
        <v>0</v>
      </c>
    </row>
    <row r="76" spans="1:6">
      <c r="A76" s="29"/>
      <c r="B76" s="31" t="s">
        <v>93</v>
      </c>
      <c r="C76" s="32" t="s">
        <v>18</v>
      </c>
      <c r="D76" s="13">
        <v>14</v>
      </c>
      <c r="E76" s="67">
        <v>0</v>
      </c>
      <c r="F76" s="52">
        <f>+E76*D76</f>
        <v>0</v>
      </c>
    </row>
    <row r="77" spans="1:6">
      <c r="A77" s="29"/>
      <c r="B77" s="31" t="s">
        <v>94</v>
      </c>
      <c r="C77" s="32" t="s">
        <v>18</v>
      </c>
      <c r="D77" s="13">
        <v>38</v>
      </c>
      <c r="E77" s="67">
        <v>0</v>
      </c>
      <c r="F77" s="52">
        <f>+E77*D77</f>
        <v>0</v>
      </c>
    </row>
    <row r="78" spans="1:6">
      <c r="A78" s="7"/>
      <c r="B78" s="3"/>
      <c r="C78" s="5"/>
      <c r="D78" s="5"/>
      <c r="E78" s="54"/>
      <c r="F78" s="54"/>
    </row>
    <row r="79" spans="1:6" s="10" customFormat="1">
      <c r="A79" s="8">
        <v>11</v>
      </c>
      <c r="B79" s="4" t="s">
        <v>11</v>
      </c>
      <c r="C79" s="5" t="s">
        <v>12</v>
      </c>
      <c r="D79" s="5">
        <v>30</v>
      </c>
      <c r="E79" s="67">
        <v>0</v>
      </c>
      <c r="F79" s="52">
        <f>+E79*D79</f>
        <v>0</v>
      </c>
    </row>
    <row r="80" spans="1:6" s="10" customFormat="1">
      <c r="A80" s="8"/>
      <c r="B80" s="4"/>
      <c r="C80" s="5"/>
      <c r="D80" s="5"/>
      <c r="E80" s="65"/>
      <c r="F80" s="52"/>
    </row>
    <row r="81" spans="1:6" s="10" customFormat="1" ht="38.25">
      <c r="A81" s="8">
        <v>12</v>
      </c>
      <c r="B81" s="4" t="s">
        <v>45</v>
      </c>
      <c r="C81" s="5" t="s">
        <v>6</v>
      </c>
      <c r="D81" s="5">
        <v>1</v>
      </c>
      <c r="E81" s="67">
        <v>0</v>
      </c>
      <c r="F81" s="52">
        <f>+E81*D81</f>
        <v>0</v>
      </c>
    </row>
    <row r="82" spans="1:6" s="10" customFormat="1">
      <c r="A82" s="8"/>
      <c r="B82" s="33"/>
      <c r="C82" s="5"/>
      <c r="D82" s="5"/>
      <c r="E82" s="65"/>
      <c r="F82" s="52"/>
    </row>
    <row r="83" spans="1:6" s="10" customFormat="1" ht="25.5">
      <c r="A83" s="8">
        <v>13</v>
      </c>
      <c r="B83" s="4" t="s">
        <v>29</v>
      </c>
      <c r="C83" s="5" t="s">
        <v>6</v>
      </c>
      <c r="D83" s="5">
        <v>1</v>
      </c>
      <c r="E83" s="67">
        <v>0</v>
      </c>
      <c r="F83" s="52">
        <f>+E83*D83</f>
        <v>0</v>
      </c>
    </row>
    <row r="84" spans="1:6" s="10" customFormat="1">
      <c r="A84" s="8"/>
      <c r="B84" s="33"/>
      <c r="C84" s="5"/>
      <c r="D84" s="5"/>
      <c r="E84" s="59"/>
      <c r="F84" s="52"/>
    </row>
    <row r="85" spans="1:6" s="10" customFormat="1" ht="25.5">
      <c r="A85" s="8">
        <v>14</v>
      </c>
      <c r="B85" s="4" t="s">
        <v>30</v>
      </c>
      <c r="C85" s="5" t="s">
        <v>5</v>
      </c>
      <c r="D85" s="42">
        <v>0.05</v>
      </c>
      <c r="E85" s="52"/>
      <c r="F85" s="52">
        <f>+SUM(F12:F83)*D85</f>
        <v>0</v>
      </c>
    </row>
    <row r="86" spans="1:6" s="10" customFormat="1">
      <c r="A86" s="8"/>
      <c r="B86" s="4"/>
      <c r="C86" s="5"/>
      <c r="D86" s="5"/>
      <c r="E86" s="52"/>
      <c r="F86" s="52"/>
    </row>
    <row r="87" spans="1:6" s="10" customFormat="1">
      <c r="A87" s="34">
        <v>15</v>
      </c>
      <c r="B87" s="23" t="s">
        <v>3</v>
      </c>
      <c r="C87" s="24" t="s">
        <v>5</v>
      </c>
      <c r="D87" s="48">
        <v>0.03</v>
      </c>
      <c r="E87" s="62"/>
      <c r="F87" s="62">
        <f>+SUM(F12:F83)*D87</f>
        <v>0</v>
      </c>
    </row>
    <row r="88" spans="1:6" s="10" customFormat="1">
      <c r="A88" s="35"/>
      <c r="B88" s="4"/>
      <c r="C88" s="5"/>
      <c r="D88" s="5"/>
      <c r="E88" s="52"/>
      <c r="F88" s="52"/>
    </row>
    <row r="89" spans="1:6" s="10" customFormat="1" ht="13.5" thickBot="1">
      <c r="A89" s="7"/>
      <c r="B89" s="25" t="s">
        <v>51</v>
      </c>
      <c r="C89" s="26"/>
      <c r="D89" s="26"/>
      <c r="E89" s="55"/>
      <c r="F89" s="55">
        <f>SUM(F12:F87)</f>
        <v>0</v>
      </c>
    </row>
    <row r="90" spans="1:6">
      <c r="A90" s="7"/>
      <c r="B90" s="3"/>
      <c r="C90" s="5"/>
      <c r="D90" s="5"/>
      <c r="E90" s="54"/>
      <c r="F90" s="54"/>
    </row>
    <row r="91" spans="1:6">
      <c r="A91" s="7"/>
      <c r="B91" s="3"/>
      <c r="C91" s="5"/>
      <c r="D91" s="5"/>
      <c r="E91" s="54"/>
      <c r="F91" s="54"/>
    </row>
    <row r="92" spans="1:6">
      <c r="A92" s="108" t="s">
        <v>111</v>
      </c>
      <c r="B92" s="3" t="s">
        <v>112</v>
      </c>
      <c r="C92" s="5"/>
      <c r="D92" s="5"/>
      <c r="E92" s="54"/>
      <c r="F92" s="54"/>
    </row>
    <row r="93" spans="1:6">
      <c r="A93" s="7"/>
      <c r="B93" s="4"/>
      <c r="C93" s="5"/>
      <c r="D93" s="5"/>
      <c r="E93" s="54"/>
      <c r="F93" s="54"/>
    </row>
    <row r="94" spans="1:6" ht="38.25">
      <c r="A94" s="8">
        <v>1</v>
      </c>
      <c r="B94" s="49" t="s">
        <v>121</v>
      </c>
      <c r="C94" s="5"/>
      <c r="D94" s="5"/>
      <c r="E94" s="54"/>
      <c r="F94" s="54"/>
    </row>
    <row r="95" spans="1:6">
      <c r="A95" s="110"/>
      <c r="B95" s="109" t="s">
        <v>113</v>
      </c>
      <c r="C95" s="5" t="s">
        <v>18</v>
      </c>
      <c r="D95" s="5">
        <v>4</v>
      </c>
      <c r="E95" s="67">
        <v>0</v>
      </c>
      <c r="F95" s="52">
        <f t="shared" ref="F95:F96" si="2">+E95*D95</f>
        <v>0</v>
      </c>
    </row>
    <row r="96" spans="1:6">
      <c r="A96" s="110"/>
      <c r="B96" s="109" t="s">
        <v>114</v>
      </c>
      <c r="C96" s="5" t="s">
        <v>18</v>
      </c>
      <c r="D96" s="5">
        <v>10</v>
      </c>
      <c r="E96" s="67">
        <v>0</v>
      </c>
      <c r="F96" s="52">
        <f t="shared" si="2"/>
        <v>0</v>
      </c>
    </row>
    <row r="97" spans="1:6">
      <c r="A97" s="110"/>
      <c r="B97" s="109"/>
      <c r="C97" s="5"/>
      <c r="D97" s="5"/>
      <c r="E97" s="65"/>
      <c r="F97" s="52"/>
    </row>
    <row r="98" spans="1:6">
      <c r="A98" s="111">
        <v>2</v>
      </c>
      <c r="B98" s="49" t="s">
        <v>115</v>
      </c>
      <c r="C98" s="112"/>
      <c r="D98" s="51"/>
      <c r="E98" s="66"/>
      <c r="F98" s="51"/>
    </row>
    <row r="99" spans="1:6">
      <c r="A99" s="111"/>
      <c r="B99" s="49" t="s">
        <v>116</v>
      </c>
      <c r="C99" s="112" t="s">
        <v>16</v>
      </c>
      <c r="D99" s="51">
        <v>1</v>
      </c>
      <c r="E99" s="67">
        <v>0</v>
      </c>
      <c r="F99" s="52">
        <f>+E99*D99</f>
        <v>0</v>
      </c>
    </row>
    <row r="100" spans="1:6">
      <c r="A100" s="110"/>
      <c r="B100" s="109"/>
      <c r="C100" s="5"/>
      <c r="D100" s="5"/>
      <c r="E100" s="65"/>
      <c r="F100" s="52"/>
    </row>
    <row r="101" spans="1:6" ht="38.25">
      <c r="A101" s="8">
        <v>3</v>
      </c>
      <c r="B101" s="4" t="s">
        <v>117</v>
      </c>
      <c r="C101" s="5" t="s">
        <v>16</v>
      </c>
      <c r="D101" s="5">
        <v>3</v>
      </c>
      <c r="E101" s="67">
        <v>0</v>
      </c>
      <c r="F101" s="52">
        <f>+E101*D101</f>
        <v>0</v>
      </c>
    </row>
    <row r="102" spans="1:6">
      <c r="A102" s="8"/>
      <c r="B102" s="4"/>
      <c r="C102" s="5"/>
      <c r="D102" s="5"/>
      <c r="E102" s="65"/>
      <c r="F102" s="52"/>
    </row>
    <row r="103" spans="1:6">
      <c r="A103" s="8">
        <v>4</v>
      </c>
      <c r="B103" s="4" t="s">
        <v>118</v>
      </c>
      <c r="C103" s="5" t="s">
        <v>6</v>
      </c>
      <c r="D103" s="5">
        <v>1</v>
      </c>
      <c r="E103" s="67">
        <v>0</v>
      </c>
      <c r="F103" s="52">
        <f>+E103*D103</f>
        <v>0</v>
      </c>
    </row>
    <row r="104" spans="1:6">
      <c r="A104" s="8"/>
      <c r="B104" s="4"/>
      <c r="C104" s="5"/>
      <c r="D104" s="5"/>
      <c r="E104" s="59"/>
      <c r="F104" s="52"/>
    </row>
    <row r="105" spans="1:6">
      <c r="A105" s="8">
        <v>5</v>
      </c>
      <c r="B105" s="4" t="s">
        <v>119</v>
      </c>
      <c r="C105" s="5" t="s">
        <v>5</v>
      </c>
      <c r="D105" s="42">
        <v>0.05</v>
      </c>
      <c r="E105" s="60"/>
      <c r="F105" s="52">
        <f>+SUM(F95:F103)*D105</f>
        <v>0</v>
      </c>
    </row>
    <row r="106" spans="1:6">
      <c r="A106" s="8"/>
      <c r="B106" s="4"/>
      <c r="C106" s="5"/>
      <c r="D106" s="5"/>
      <c r="E106" s="116"/>
      <c r="F106" s="52"/>
    </row>
    <row r="107" spans="1:6">
      <c r="A107" s="8">
        <v>6</v>
      </c>
      <c r="B107" s="113" t="s">
        <v>3</v>
      </c>
      <c r="C107" s="24" t="s">
        <v>5</v>
      </c>
      <c r="D107" s="42">
        <v>0.03</v>
      </c>
      <c r="E107" s="61"/>
      <c r="F107" s="62">
        <f>+SUM(F95:F103)*D107</f>
        <v>0</v>
      </c>
    </row>
    <row r="108" spans="1:6">
      <c r="A108" s="35"/>
      <c r="B108" s="114"/>
      <c r="C108" s="115"/>
      <c r="D108" s="115"/>
      <c r="E108" s="59"/>
      <c r="F108" s="52"/>
    </row>
    <row r="109" spans="1:6" ht="13.5" thickBot="1">
      <c r="A109" s="7"/>
      <c r="B109" s="25" t="s">
        <v>120</v>
      </c>
      <c r="C109" s="26"/>
      <c r="D109" s="26"/>
      <c r="E109" s="26"/>
      <c r="F109" s="55">
        <f>SUM(F95:F107)</f>
        <v>0</v>
      </c>
    </row>
    <row r="110" spans="1:6">
      <c r="A110" s="7"/>
      <c r="B110" s="3"/>
      <c r="C110" s="5"/>
      <c r="D110" s="5"/>
      <c r="E110" s="54"/>
      <c r="F110" s="54"/>
    </row>
    <row r="111" spans="1:6">
      <c r="A111" s="7"/>
      <c r="B111" s="3"/>
      <c r="C111" s="5"/>
      <c r="D111" s="5"/>
      <c r="E111" s="54"/>
      <c r="F111" s="54"/>
    </row>
    <row r="112" spans="1:6">
      <c r="A112" s="36" t="s">
        <v>23</v>
      </c>
      <c r="B112" s="33" t="s">
        <v>33</v>
      </c>
      <c r="C112" s="5"/>
      <c r="D112" s="5"/>
      <c r="E112" s="59"/>
      <c r="F112" s="52"/>
    </row>
    <row r="113" spans="1:6">
      <c r="A113" s="36"/>
      <c r="B113" s="33"/>
      <c r="C113" s="5"/>
      <c r="D113" s="5"/>
      <c r="E113" s="59"/>
      <c r="F113" s="52"/>
    </row>
    <row r="114" spans="1:6">
      <c r="A114" s="36" t="s">
        <v>70</v>
      </c>
      <c r="B114" s="96" t="s">
        <v>71</v>
      </c>
      <c r="C114" s="5"/>
      <c r="D114" s="5"/>
      <c r="E114" s="59"/>
      <c r="F114" s="54"/>
    </row>
    <row r="115" spans="1:6">
      <c r="A115" s="8"/>
      <c r="B115" s="6"/>
      <c r="C115" s="5"/>
      <c r="D115" s="5"/>
      <c r="E115" s="59"/>
      <c r="F115" s="54"/>
    </row>
    <row r="116" spans="1:6" ht="38.25">
      <c r="A116" s="21">
        <v>1</v>
      </c>
      <c r="B116" s="37" t="s">
        <v>36</v>
      </c>
      <c r="C116" s="28"/>
      <c r="D116" s="59"/>
      <c r="E116" s="59"/>
      <c r="F116" s="54"/>
    </row>
    <row r="117" spans="1:6">
      <c r="A117" s="21"/>
      <c r="B117" s="45" t="s">
        <v>46</v>
      </c>
      <c r="C117" s="28" t="s">
        <v>16</v>
      </c>
      <c r="D117" s="28">
        <v>6</v>
      </c>
      <c r="E117" s="67">
        <v>0</v>
      </c>
      <c r="F117" s="67">
        <f>+E117*D117</f>
        <v>0</v>
      </c>
    </row>
    <row r="118" spans="1:6">
      <c r="A118" s="21"/>
      <c r="B118" s="27"/>
      <c r="C118" s="28"/>
      <c r="D118" s="28"/>
      <c r="E118" s="65"/>
      <c r="F118" s="65"/>
    </row>
    <row r="119" spans="1:6" ht="25.5">
      <c r="A119" s="8">
        <v>2</v>
      </c>
      <c r="B119" s="4" t="s">
        <v>37</v>
      </c>
      <c r="C119" s="5"/>
      <c r="D119" s="5"/>
      <c r="E119" s="65"/>
      <c r="F119" s="65"/>
    </row>
    <row r="120" spans="1:6">
      <c r="A120" s="8"/>
      <c r="B120" s="4" t="s">
        <v>9</v>
      </c>
      <c r="C120" s="5" t="s">
        <v>16</v>
      </c>
      <c r="D120" s="5">
        <v>6</v>
      </c>
      <c r="E120" s="67">
        <v>0</v>
      </c>
      <c r="F120" s="67">
        <f>+E120*D120</f>
        <v>0</v>
      </c>
    </row>
    <row r="121" spans="1:6">
      <c r="A121" s="8"/>
      <c r="B121" s="4"/>
      <c r="C121" s="5"/>
      <c r="D121" s="5"/>
      <c r="E121" s="65"/>
      <c r="F121" s="65"/>
    </row>
    <row r="122" spans="1:6" ht="25.5">
      <c r="A122" s="8">
        <v>3</v>
      </c>
      <c r="B122" s="27" t="s">
        <v>38</v>
      </c>
      <c r="C122" s="5"/>
      <c r="D122" s="5"/>
      <c r="E122" s="65"/>
      <c r="F122" s="65"/>
    </row>
    <row r="123" spans="1:6">
      <c r="A123" s="8"/>
      <c r="B123" s="4" t="s">
        <v>9</v>
      </c>
      <c r="C123" s="5" t="s">
        <v>16</v>
      </c>
      <c r="D123" s="5">
        <v>6</v>
      </c>
      <c r="E123" s="67">
        <v>0</v>
      </c>
      <c r="F123" s="67">
        <f>+E123*D123</f>
        <v>0</v>
      </c>
    </row>
    <row r="124" spans="1:6">
      <c r="A124" s="21"/>
      <c r="B124" s="37"/>
      <c r="C124" s="28"/>
      <c r="D124" s="28"/>
      <c r="E124" s="65"/>
      <c r="F124" s="65"/>
    </row>
    <row r="125" spans="1:6">
      <c r="A125" s="74">
        <v>4</v>
      </c>
      <c r="B125" s="17" t="s">
        <v>44</v>
      </c>
      <c r="C125" s="14"/>
      <c r="D125" s="14"/>
      <c r="E125" s="69"/>
      <c r="F125" s="69"/>
    </row>
    <row r="126" spans="1:6" ht="89.25">
      <c r="A126" s="74"/>
      <c r="B126" s="75" t="s">
        <v>42</v>
      </c>
      <c r="C126" s="14"/>
      <c r="D126" s="14"/>
      <c r="E126" s="69"/>
      <c r="F126" s="69"/>
    </row>
    <row r="127" spans="1:6" ht="25.5">
      <c r="A127" s="74"/>
      <c r="B127" s="17" t="s">
        <v>39</v>
      </c>
      <c r="C127" s="14"/>
      <c r="D127" s="14"/>
      <c r="E127" s="67"/>
      <c r="F127" s="67"/>
    </row>
    <row r="128" spans="1:6">
      <c r="A128" s="74"/>
      <c r="B128" s="17" t="s">
        <v>40</v>
      </c>
      <c r="C128" s="14" t="s">
        <v>18</v>
      </c>
      <c r="D128" s="81">
        <v>236</v>
      </c>
      <c r="E128" s="67">
        <v>0</v>
      </c>
      <c r="F128" s="67">
        <f>+E128*D128</f>
        <v>0</v>
      </c>
    </row>
    <row r="129" spans="1:6">
      <c r="A129" s="74"/>
      <c r="B129" s="18"/>
      <c r="C129" s="14"/>
      <c r="D129" s="14"/>
      <c r="E129" s="69"/>
      <c r="F129" s="69"/>
    </row>
    <row r="130" spans="1:6" ht="52.5">
      <c r="A130" s="74">
        <v>5</v>
      </c>
      <c r="B130" s="43" t="s">
        <v>41</v>
      </c>
      <c r="C130" s="14"/>
      <c r="D130" s="14"/>
      <c r="E130" s="69"/>
      <c r="F130" s="69"/>
    </row>
    <row r="131" spans="1:6">
      <c r="A131" s="74"/>
      <c r="B131" s="17" t="s">
        <v>52</v>
      </c>
      <c r="C131" s="16" t="s">
        <v>6</v>
      </c>
      <c r="D131" s="16">
        <v>2</v>
      </c>
      <c r="E131" s="67">
        <v>0</v>
      </c>
      <c r="F131" s="67">
        <f>+E131*D131</f>
        <v>0</v>
      </c>
    </row>
    <row r="132" spans="1:6">
      <c r="A132" s="74"/>
      <c r="B132" s="17"/>
      <c r="C132" s="16"/>
      <c r="D132" s="16"/>
      <c r="E132" s="69"/>
      <c r="F132" s="69"/>
    </row>
    <row r="133" spans="1:6" ht="25.5">
      <c r="A133" s="29">
        <v>6</v>
      </c>
      <c r="B133" s="73" t="s">
        <v>53</v>
      </c>
      <c r="C133" s="2"/>
      <c r="D133" s="20"/>
      <c r="E133" s="20"/>
      <c r="F133" s="20"/>
    </row>
    <row r="134" spans="1:6">
      <c r="A134" s="29"/>
      <c r="B134" s="73" t="s">
        <v>7</v>
      </c>
      <c r="C134" s="51" t="s">
        <v>16</v>
      </c>
      <c r="D134" s="51">
        <v>1</v>
      </c>
      <c r="E134" s="70">
        <v>0</v>
      </c>
      <c r="F134" s="67">
        <f>+E134*D134</f>
        <v>0</v>
      </c>
    </row>
    <row r="135" spans="1:6">
      <c r="A135" s="29"/>
      <c r="B135" s="73"/>
      <c r="C135" s="51"/>
      <c r="D135" s="51"/>
      <c r="E135" s="67"/>
      <c r="F135" s="67"/>
    </row>
    <row r="136" spans="1:6" ht="25.5">
      <c r="A136" s="29">
        <v>7</v>
      </c>
      <c r="B136" s="73" t="s">
        <v>54</v>
      </c>
      <c r="C136" s="51"/>
      <c r="D136" s="51"/>
      <c r="E136" s="67"/>
      <c r="F136" s="67"/>
    </row>
    <row r="137" spans="1:6">
      <c r="A137" s="29"/>
      <c r="B137" s="73" t="s">
        <v>7</v>
      </c>
      <c r="C137" s="51" t="s">
        <v>16</v>
      </c>
      <c r="D137" s="51">
        <v>1</v>
      </c>
      <c r="E137" s="70">
        <v>0</v>
      </c>
      <c r="F137" s="67">
        <f>+E137*D137</f>
        <v>0</v>
      </c>
    </row>
    <row r="138" spans="1:6">
      <c r="A138" s="29"/>
      <c r="B138" s="38"/>
      <c r="E138" s="71"/>
      <c r="F138" s="71"/>
    </row>
    <row r="139" spans="1:6" ht="25.5">
      <c r="A139" s="74">
        <v>8</v>
      </c>
      <c r="B139" s="18" t="s">
        <v>49</v>
      </c>
      <c r="C139" s="13"/>
      <c r="D139" s="13"/>
      <c r="E139" s="69"/>
      <c r="F139" s="69"/>
    </row>
    <row r="140" spans="1:6">
      <c r="A140" s="74"/>
      <c r="B140" s="18" t="s">
        <v>10</v>
      </c>
      <c r="C140" s="13" t="s">
        <v>16</v>
      </c>
      <c r="D140" s="13">
        <v>2</v>
      </c>
      <c r="E140" s="67">
        <v>0</v>
      </c>
      <c r="F140" s="67">
        <f>+E140*D140</f>
        <v>0</v>
      </c>
    </row>
    <row r="141" spans="1:6">
      <c r="A141" s="74"/>
      <c r="B141" s="18"/>
      <c r="C141" s="13"/>
      <c r="D141" s="13"/>
      <c r="E141" s="67"/>
      <c r="F141" s="67"/>
    </row>
    <row r="142" spans="1:6" ht="38.25">
      <c r="A142" s="74">
        <v>9</v>
      </c>
      <c r="B142" s="46" t="s">
        <v>47</v>
      </c>
      <c r="C142" s="12"/>
      <c r="D142" s="12"/>
      <c r="E142" s="69"/>
      <c r="F142" s="69"/>
    </row>
    <row r="143" spans="1:6">
      <c r="A143" s="74"/>
      <c r="B143" s="77" t="s">
        <v>72</v>
      </c>
      <c r="C143" s="12" t="s">
        <v>16</v>
      </c>
      <c r="D143" s="12">
        <v>1</v>
      </c>
      <c r="E143" s="67">
        <v>0</v>
      </c>
      <c r="F143" s="67">
        <f>+E143*D143</f>
        <v>0</v>
      </c>
    </row>
    <row r="144" spans="1:6">
      <c r="A144" s="74"/>
      <c r="B144" s="78"/>
      <c r="C144" s="79"/>
      <c r="D144" s="79"/>
      <c r="E144" s="70"/>
      <c r="F144" s="70"/>
    </row>
    <row r="145" spans="1:6" ht="51">
      <c r="A145" s="21">
        <v>10</v>
      </c>
      <c r="B145" s="47" t="s">
        <v>48</v>
      </c>
      <c r="C145" s="5"/>
      <c r="D145" s="5"/>
      <c r="E145" s="65"/>
      <c r="F145" s="65"/>
    </row>
    <row r="146" spans="1:6" ht="51">
      <c r="A146" s="21"/>
      <c r="B146" s="47" t="s">
        <v>43</v>
      </c>
      <c r="C146" s="5"/>
      <c r="D146" s="5"/>
      <c r="E146" s="65"/>
      <c r="F146" s="65"/>
    </row>
    <row r="147" spans="1:6">
      <c r="A147" s="21"/>
      <c r="B147" s="27" t="s">
        <v>10</v>
      </c>
      <c r="C147" s="5" t="s">
        <v>18</v>
      </c>
      <c r="D147" s="5">
        <v>6</v>
      </c>
      <c r="E147" s="67">
        <v>0</v>
      </c>
      <c r="F147" s="67">
        <f>+E147*D147</f>
        <v>0</v>
      </c>
    </row>
    <row r="148" spans="1:6">
      <c r="A148" s="21"/>
      <c r="B148" s="27"/>
      <c r="C148" s="5"/>
      <c r="D148" s="5"/>
      <c r="E148" s="65"/>
      <c r="F148" s="65"/>
    </row>
    <row r="149" spans="1:6" ht="38.25">
      <c r="A149" s="21">
        <v>11</v>
      </c>
      <c r="B149" s="19" t="s">
        <v>25</v>
      </c>
      <c r="C149" s="39"/>
      <c r="D149" s="39"/>
      <c r="E149" s="65"/>
      <c r="F149" s="65"/>
    </row>
    <row r="150" spans="1:6">
      <c r="A150" s="21"/>
      <c r="B150" s="15" t="s">
        <v>34</v>
      </c>
      <c r="C150" s="39"/>
      <c r="D150" s="39"/>
      <c r="E150" s="65"/>
      <c r="F150" s="65"/>
    </row>
    <row r="151" spans="1:6">
      <c r="A151" s="21"/>
      <c r="B151" s="15" t="s">
        <v>35</v>
      </c>
      <c r="C151" s="39"/>
      <c r="D151" s="39"/>
      <c r="E151" s="65"/>
      <c r="F151" s="65"/>
    </row>
    <row r="152" spans="1:6">
      <c r="A152" s="21"/>
      <c r="B152" s="15" t="s">
        <v>19</v>
      </c>
      <c r="C152" s="39"/>
      <c r="D152" s="39"/>
      <c r="E152" s="65"/>
      <c r="F152" s="65"/>
    </row>
    <row r="153" spans="1:6">
      <c r="A153" s="21"/>
      <c r="B153" s="57" t="s">
        <v>31</v>
      </c>
      <c r="C153" s="39"/>
      <c r="D153" s="39"/>
      <c r="E153" s="65"/>
      <c r="F153" s="65"/>
    </row>
    <row r="154" spans="1:6">
      <c r="A154" s="21"/>
      <c r="B154" s="17" t="s">
        <v>50</v>
      </c>
      <c r="C154" s="14" t="s">
        <v>18</v>
      </c>
      <c r="D154" s="14">
        <v>236</v>
      </c>
      <c r="E154" s="67">
        <v>0</v>
      </c>
      <c r="F154" s="67">
        <f>+E154*D154</f>
        <v>0</v>
      </c>
    </row>
    <row r="155" spans="1:6">
      <c r="A155" s="21"/>
      <c r="B155" s="31" t="s">
        <v>73</v>
      </c>
      <c r="C155" s="5" t="s">
        <v>18</v>
      </c>
      <c r="D155" s="5">
        <v>6</v>
      </c>
      <c r="E155" s="67">
        <v>0</v>
      </c>
      <c r="F155" s="67">
        <f>+E155*D155</f>
        <v>0</v>
      </c>
    </row>
    <row r="156" spans="1:6">
      <c r="A156" s="21"/>
      <c r="B156" s="4"/>
      <c r="C156" s="28"/>
      <c r="D156" s="28"/>
      <c r="E156" s="65"/>
      <c r="F156" s="65"/>
    </row>
    <row r="157" spans="1:6" ht="25.5">
      <c r="A157" s="22">
        <v>12</v>
      </c>
      <c r="B157" s="4" t="s">
        <v>1</v>
      </c>
      <c r="C157" s="5" t="s">
        <v>6</v>
      </c>
      <c r="D157" s="5">
        <v>1</v>
      </c>
      <c r="E157" s="67">
        <v>0</v>
      </c>
      <c r="F157" s="67">
        <f>+E157*D157</f>
        <v>0</v>
      </c>
    </row>
    <row r="158" spans="1:6">
      <c r="A158" s="22"/>
      <c r="B158" s="4"/>
      <c r="C158" s="5"/>
      <c r="D158" s="5"/>
      <c r="E158" s="67"/>
      <c r="F158" s="67"/>
    </row>
    <row r="159" spans="1:6">
      <c r="A159" s="21">
        <v>13</v>
      </c>
      <c r="B159" s="4" t="s">
        <v>2</v>
      </c>
      <c r="C159" s="5" t="s">
        <v>5</v>
      </c>
      <c r="D159" s="42">
        <v>0.05</v>
      </c>
      <c r="E159" s="60"/>
      <c r="F159" s="52">
        <f>+SUM(F116:F157)*D159</f>
        <v>0</v>
      </c>
    </row>
    <row r="160" spans="1:6">
      <c r="A160" s="21"/>
      <c r="B160" s="4"/>
      <c r="C160" s="5"/>
      <c r="D160" s="5"/>
      <c r="E160" s="72"/>
      <c r="F160" s="52"/>
    </row>
    <row r="161" spans="1:6">
      <c r="A161" s="21">
        <v>14</v>
      </c>
      <c r="B161" s="23" t="s">
        <v>3</v>
      </c>
      <c r="C161" s="24" t="s">
        <v>5</v>
      </c>
      <c r="D161" s="48">
        <v>0.03</v>
      </c>
      <c r="E161" s="61"/>
      <c r="F161" s="62">
        <f>+SUM(F116:F157)*D161</f>
        <v>0</v>
      </c>
    </row>
    <row r="162" spans="1:6">
      <c r="A162" s="21"/>
      <c r="B162" s="6"/>
      <c r="C162" s="5"/>
      <c r="D162" s="5"/>
      <c r="E162" s="59"/>
      <c r="F162" s="54"/>
    </row>
    <row r="163" spans="1:6" ht="13.5" thickBot="1">
      <c r="A163" s="44"/>
      <c r="B163" s="40" t="s">
        <v>74</v>
      </c>
      <c r="C163" s="41"/>
      <c r="D163" s="41"/>
      <c r="E163" s="41"/>
      <c r="F163" s="56">
        <f>SUM(F116:F161)</f>
        <v>0</v>
      </c>
    </row>
    <row r="164" spans="1:6" ht="13.5" thickTop="1">
      <c r="A164" s="8"/>
      <c r="B164" s="6"/>
      <c r="C164" s="5"/>
      <c r="D164" s="5"/>
      <c r="E164" s="59"/>
      <c r="F164" s="54"/>
    </row>
    <row r="166" spans="1:6">
      <c r="A166" s="36" t="s">
        <v>122</v>
      </c>
      <c r="B166" s="33" t="s">
        <v>123</v>
      </c>
    </row>
    <row r="168" spans="1:6" ht="51">
      <c r="A168" s="117" t="s">
        <v>124</v>
      </c>
      <c r="B168" s="118" t="s">
        <v>125</v>
      </c>
    </row>
    <row r="169" spans="1:6">
      <c r="A169" s="117"/>
      <c r="B169" s="119" t="s">
        <v>126</v>
      </c>
      <c r="C169" s="5" t="s">
        <v>6</v>
      </c>
      <c r="D169" s="5">
        <v>1</v>
      </c>
      <c r="E169" s="76">
        <v>0</v>
      </c>
      <c r="F169" s="67">
        <f>+E169*D169</f>
        <v>0</v>
      </c>
    </row>
    <row r="170" spans="1:6">
      <c r="A170" s="117"/>
      <c r="B170" s="120"/>
    </row>
    <row r="171" spans="1:6" ht="25.5">
      <c r="A171" s="8">
        <v>2</v>
      </c>
      <c r="B171" s="121" t="s">
        <v>127</v>
      </c>
      <c r="C171" s="5"/>
      <c r="D171" s="5"/>
    </row>
    <row r="172" spans="1:6">
      <c r="A172" s="8"/>
      <c r="B172" s="121" t="s">
        <v>128</v>
      </c>
      <c r="C172" s="5" t="s">
        <v>16</v>
      </c>
      <c r="D172" s="5">
        <v>7</v>
      </c>
      <c r="E172" s="76">
        <v>0</v>
      </c>
      <c r="F172" s="67">
        <f>+E172*D172</f>
        <v>0</v>
      </c>
    </row>
    <row r="173" spans="1:6">
      <c r="A173" s="8"/>
      <c r="B173" s="121"/>
      <c r="C173" s="5"/>
      <c r="D173" s="5"/>
    </row>
    <row r="174" spans="1:6" ht="51">
      <c r="A174" s="8">
        <v>3</v>
      </c>
      <c r="B174" s="27" t="s">
        <v>129</v>
      </c>
      <c r="C174" s="5"/>
      <c r="D174" s="5"/>
    </row>
    <row r="175" spans="1:6">
      <c r="A175" s="8"/>
      <c r="B175" s="98" t="s">
        <v>130</v>
      </c>
      <c r="C175" s="5" t="s">
        <v>16</v>
      </c>
      <c r="D175" s="5">
        <v>1</v>
      </c>
      <c r="E175" s="76">
        <v>0</v>
      </c>
      <c r="F175" s="67">
        <f>+E175*D175</f>
        <v>0</v>
      </c>
    </row>
    <row r="176" spans="1:6">
      <c r="A176" s="117"/>
      <c r="B176" s="120"/>
    </row>
    <row r="177" spans="1:6" ht="51">
      <c r="A177" s="117" t="s">
        <v>139</v>
      </c>
      <c r="B177" s="47" t="s">
        <v>131</v>
      </c>
      <c r="C177" s="5"/>
      <c r="D177" s="5"/>
    </row>
    <row r="178" spans="1:6">
      <c r="A178" s="117"/>
      <c r="B178" s="122" t="s">
        <v>132</v>
      </c>
      <c r="C178" s="5"/>
      <c r="D178" s="5"/>
    </row>
    <row r="179" spans="1:6" ht="38.25">
      <c r="A179" s="117"/>
      <c r="B179" s="122" t="s">
        <v>133</v>
      </c>
      <c r="C179" s="5"/>
      <c r="D179" s="5"/>
    </row>
    <row r="180" spans="1:6">
      <c r="A180" s="117"/>
      <c r="B180" s="123" t="s">
        <v>134</v>
      </c>
      <c r="C180" s="5" t="s">
        <v>18</v>
      </c>
      <c r="D180" s="5">
        <v>28</v>
      </c>
      <c r="E180" s="76">
        <v>0</v>
      </c>
      <c r="F180" s="67">
        <f>+E180*D180</f>
        <v>0</v>
      </c>
    </row>
    <row r="181" spans="1:6">
      <c r="A181" s="117"/>
      <c r="B181" s="123"/>
      <c r="C181" s="5"/>
      <c r="D181" s="5"/>
    </row>
    <row r="182" spans="1:6" ht="25.5">
      <c r="A182" s="8">
        <v>7</v>
      </c>
      <c r="B182" s="4" t="s">
        <v>140</v>
      </c>
      <c r="C182" s="5" t="s">
        <v>6</v>
      </c>
      <c r="D182" s="5">
        <v>1</v>
      </c>
      <c r="E182" s="52">
        <v>0</v>
      </c>
      <c r="F182" s="67">
        <f>+E182*D182</f>
        <v>0</v>
      </c>
    </row>
    <row r="183" spans="1:6">
      <c r="A183" s="8"/>
      <c r="B183" s="4"/>
      <c r="C183" s="5"/>
      <c r="D183" s="5"/>
      <c r="F183" s="67"/>
    </row>
    <row r="184" spans="1:6">
      <c r="A184" s="8">
        <v>8</v>
      </c>
      <c r="B184" s="47" t="s">
        <v>135</v>
      </c>
      <c r="C184" s="5" t="s">
        <v>6</v>
      </c>
      <c r="D184" s="5">
        <v>1</v>
      </c>
      <c r="E184" s="76">
        <v>0</v>
      </c>
      <c r="F184" s="67">
        <f>+E184*D184</f>
        <v>0</v>
      </c>
    </row>
    <row r="185" spans="1:6">
      <c r="A185" s="8"/>
      <c r="B185" s="47"/>
      <c r="C185" s="5"/>
      <c r="D185" s="5"/>
    </row>
    <row r="186" spans="1:6" ht="25.5">
      <c r="A186" s="8">
        <v>9</v>
      </c>
      <c r="B186" s="27" t="s">
        <v>136</v>
      </c>
      <c r="C186" s="5" t="s">
        <v>5</v>
      </c>
      <c r="D186" s="42">
        <v>0.05</v>
      </c>
      <c r="E186" s="60"/>
      <c r="F186" s="52">
        <f>+SUM(F168:F184)*D186</f>
        <v>0</v>
      </c>
    </row>
    <row r="187" spans="1:6">
      <c r="A187" s="8"/>
      <c r="B187" s="4"/>
      <c r="C187" s="5"/>
      <c r="D187" s="5"/>
      <c r="E187" s="72"/>
      <c r="F187" s="52"/>
    </row>
    <row r="188" spans="1:6">
      <c r="A188" s="8">
        <v>10</v>
      </c>
      <c r="B188" s="23" t="s">
        <v>137</v>
      </c>
      <c r="C188" s="24" t="s">
        <v>5</v>
      </c>
      <c r="D188" s="48">
        <v>0.03</v>
      </c>
      <c r="E188" s="61"/>
      <c r="F188" s="62">
        <f>+SUM(F168:F184)*D188</f>
        <v>0</v>
      </c>
    </row>
    <row r="189" spans="1:6">
      <c r="A189" s="117"/>
      <c r="B189" s="123"/>
      <c r="C189" s="5"/>
      <c r="D189" s="5"/>
      <c r="E189" s="59"/>
      <c r="F189" s="54"/>
    </row>
    <row r="190" spans="1:6" ht="13.5" thickBot="1">
      <c r="A190" s="44"/>
      <c r="B190" s="124" t="s">
        <v>138</v>
      </c>
      <c r="C190" s="41"/>
      <c r="D190" s="41"/>
      <c r="E190" s="41"/>
      <c r="F190" s="56">
        <f>SUM(F168:F188)</f>
        <v>0</v>
      </c>
    </row>
    <row r="191" spans="1:6" ht="13.5" thickTop="1"/>
  </sheetData>
  <sheetProtection selectLockedCells="1"/>
  <pageMargins left="0.98425196850393704" right="0.39370078740157483" top="0.78740157480314965" bottom="0.78740157480314965" header="0.51181102362204722" footer="0.51181102362204722"/>
  <pageSetup paperSize="9" scale="80" orientation="portrait" horizontalDpi="4294967294" verticalDpi="4294967292" r:id="rId1"/>
  <headerFooter alignWithMargins="0">
    <oddHeader>&amp;L&amp;"Arial,Krepko poševno"&amp;9&amp;UProjektantski popis del - faza PZI&amp;R&amp;"Arial,Krepko poševno"&amp;9&amp;Uobjekt: SVŠGL -  strojne instalacije</oddHeader>
    <oddFooter>&amp;R&amp;"Arial,Krepko poševno"&amp;P/&amp;N</oddFooter>
  </headerFooter>
  <rowBreaks count="1" manualBreakCount="1">
    <brk id="11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H38" sqref="H38"/>
    </sheetView>
  </sheetViews>
  <sheetFormatPr defaultRowHeight="12.75"/>
  <cols>
    <col min="2" max="2" width="47.28515625" customWidth="1"/>
    <col min="3" max="3" width="10.7109375" customWidth="1"/>
  </cols>
  <sheetData>
    <row r="1" spans="1:4" ht="20.25">
      <c r="A1" s="82"/>
      <c r="B1" s="83" t="s">
        <v>56</v>
      </c>
      <c r="C1" s="84"/>
    </row>
    <row r="2" spans="1:4">
      <c r="A2" s="82"/>
      <c r="B2" s="84"/>
      <c r="C2" s="84"/>
    </row>
    <row r="3" spans="1:4" ht="15.75">
      <c r="A3" s="82"/>
      <c r="B3" s="85" t="s">
        <v>57</v>
      </c>
      <c r="C3" s="84"/>
    </row>
    <row r="4" spans="1:4">
      <c r="A4" s="82"/>
      <c r="B4" s="84"/>
      <c r="C4" s="84"/>
    </row>
    <row r="5" spans="1:4" ht="15.75">
      <c r="A5" s="82"/>
      <c r="B5" s="85"/>
      <c r="C5" s="84"/>
    </row>
    <row r="6" spans="1:4">
      <c r="A6" s="82"/>
      <c r="B6" s="84"/>
      <c r="C6" s="84"/>
    </row>
    <row r="7" spans="1:4" ht="15.75">
      <c r="A7" s="82"/>
      <c r="B7" s="85" t="s">
        <v>58</v>
      </c>
      <c r="C7" s="84"/>
    </row>
    <row r="8" spans="1:4">
      <c r="A8" s="82"/>
      <c r="B8" s="84"/>
      <c r="C8" s="84"/>
    </row>
    <row r="9" spans="1:4">
      <c r="A9" s="82"/>
      <c r="B9" s="84"/>
      <c r="C9" s="91" t="s">
        <v>78</v>
      </c>
    </row>
    <row r="10" spans="1:4">
      <c r="A10" s="82"/>
      <c r="B10" s="84"/>
      <c r="C10" s="84"/>
    </row>
    <row r="11" spans="1:4">
      <c r="A11" s="82">
        <v>1</v>
      </c>
      <c r="B11" s="84" t="s">
        <v>59</v>
      </c>
      <c r="C11" s="86">
        <f>+PRIZIDEK!F89+PRIZIDEK!F109</f>
        <v>0</v>
      </c>
      <c r="D11" s="84" t="s">
        <v>60</v>
      </c>
    </row>
    <row r="12" spans="1:4">
      <c r="A12" s="82"/>
      <c r="B12" s="84"/>
      <c r="C12" s="92"/>
      <c r="D12" s="84"/>
    </row>
    <row r="13" spans="1:4">
      <c r="A13" s="82">
        <v>2</v>
      </c>
      <c r="B13" s="84" t="s">
        <v>141</v>
      </c>
      <c r="C13" s="93">
        <f>+PRIZIDEK!F163</f>
        <v>0</v>
      </c>
      <c r="D13" s="84" t="s">
        <v>60</v>
      </c>
    </row>
    <row r="14" spans="1:4">
      <c r="A14" s="82"/>
      <c r="B14" s="84"/>
      <c r="C14" s="92"/>
      <c r="D14" s="84"/>
    </row>
    <row r="15" spans="1:4">
      <c r="A15" s="87">
        <v>3</v>
      </c>
      <c r="B15" s="88" t="s">
        <v>123</v>
      </c>
      <c r="C15" s="94">
        <f>+PRIZIDEK!F190</f>
        <v>0</v>
      </c>
      <c r="D15" s="88" t="s">
        <v>60</v>
      </c>
    </row>
    <row r="16" spans="1:4">
      <c r="A16" s="82"/>
      <c r="B16" s="84"/>
      <c r="C16" s="92"/>
      <c r="D16" s="84"/>
    </row>
    <row r="17" spans="1:4">
      <c r="A17" s="82"/>
      <c r="B17" s="84"/>
      <c r="C17" s="92"/>
      <c r="D17" s="84"/>
    </row>
    <row r="18" spans="1:4">
      <c r="A18" s="82"/>
      <c r="B18" s="84" t="s">
        <v>55</v>
      </c>
      <c r="C18" s="93">
        <f>SUM(C11:C16)</f>
        <v>0</v>
      </c>
      <c r="D18" s="84" t="s">
        <v>60</v>
      </c>
    </row>
    <row r="19" spans="1:4">
      <c r="A19" s="82"/>
      <c r="B19" s="84"/>
      <c r="C19" s="92"/>
      <c r="D19" s="84"/>
    </row>
    <row r="20" spans="1:4">
      <c r="A20" s="82"/>
      <c r="B20" s="84" t="s">
        <v>61</v>
      </c>
      <c r="C20" s="95"/>
      <c r="D20" s="84"/>
    </row>
    <row r="21" spans="1:4">
      <c r="A21" s="82"/>
      <c r="B21" s="84"/>
      <c r="C21" s="92"/>
      <c r="D21" s="84"/>
    </row>
    <row r="22" spans="1:4">
      <c r="A22" s="87"/>
      <c r="B22" s="88" t="s">
        <v>62</v>
      </c>
      <c r="C22" s="94">
        <f>+C18*C20</f>
        <v>0</v>
      </c>
      <c r="D22" s="88" t="s">
        <v>60</v>
      </c>
    </row>
    <row r="23" spans="1:4">
      <c r="A23" s="82"/>
      <c r="B23" s="84"/>
      <c r="C23" s="93"/>
      <c r="D23" s="84"/>
    </row>
    <row r="24" spans="1:4">
      <c r="A24" s="82"/>
      <c r="B24" s="84" t="s">
        <v>63</v>
      </c>
      <c r="C24" s="93">
        <f>+C18-C22</f>
        <v>0</v>
      </c>
      <c r="D24" s="84" t="s">
        <v>60</v>
      </c>
    </row>
    <row r="25" spans="1:4">
      <c r="A25" s="82"/>
      <c r="B25" s="84"/>
      <c r="C25" s="93"/>
      <c r="D25" s="84"/>
    </row>
    <row r="26" spans="1:4">
      <c r="A26" s="87"/>
      <c r="B26" s="88" t="s">
        <v>64</v>
      </c>
      <c r="C26" s="94">
        <f>+C24*0.22</f>
        <v>0</v>
      </c>
      <c r="D26" s="88" t="s">
        <v>60</v>
      </c>
    </row>
    <row r="27" spans="1:4">
      <c r="A27" s="82"/>
      <c r="B27" s="84"/>
      <c r="C27" s="93"/>
      <c r="D27" s="84"/>
    </row>
    <row r="28" spans="1:4">
      <c r="A28" s="82"/>
      <c r="B28" s="84" t="s">
        <v>65</v>
      </c>
      <c r="C28" s="93">
        <f>+C26+C24</f>
        <v>0</v>
      </c>
      <c r="D28" s="84" t="s">
        <v>60</v>
      </c>
    </row>
    <row r="29" spans="1:4">
      <c r="A29" s="82"/>
      <c r="B29" s="84"/>
      <c r="C29" s="84"/>
    </row>
    <row r="30" spans="1:4">
      <c r="A30" s="82"/>
      <c r="B30" s="84"/>
      <c r="C30" s="84"/>
    </row>
    <row r="31" spans="1:4">
      <c r="A31" s="82" t="s">
        <v>66</v>
      </c>
      <c r="B31" s="89"/>
      <c r="C31" s="86"/>
    </row>
    <row r="32" spans="1:4">
      <c r="A32" s="80"/>
      <c r="B32" s="89"/>
      <c r="C32" s="80"/>
    </row>
    <row r="33" spans="1:3">
      <c r="A33" s="80"/>
      <c r="B33" s="89"/>
      <c r="C33" s="80"/>
    </row>
    <row r="34" spans="1:3">
      <c r="A34" s="80"/>
      <c r="B34" s="89"/>
      <c r="C34" s="80"/>
    </row>
    <row r="35" spans="1:3">
      <c r="A35" s="80"/>
      <c r="B35" s="90"/>
      <c r="C35" s="80"/>
    </row>
    <row r="36" spans="1:3">
      <c r="A36" s="80" t="s">
        <v>67</v>
      </c>
      <c r="B36" s="90"/>
      <c r="C36" s="80"/>
    </row>
    <row r="37" spans="1:3">
      <c r="A37" s="80"/>
      <c r="B37" s="90"/>
      <c r="C37" s="80"/>
    </row>
    <row r="38" spans="1:3">
      <c r="A38" s="80" t="s">
        <v>68</v>
      </c>
      <c r="B38" s="90"/>
      <c r="C38" s="80"/>
    </row>
    <row r="39" spans="1:3">
      <c r="A39" s="80"/>
      <c r="B39" s="90"/>
      <c r="C39" s="80"/>
    </row>
    <row r="40" spans="1:3">
      <c r="A40" s="80" t="s">
        <v>69</v>
      </c>
      <c r="B40" s="89"/>
      <c r="C40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PRIZIDEK</vt:lpstr>
      <vt:lpstr>REKAPITULACIJA</vt:lpstr>
      <vt:lpstr>PRIZIDEK!Področje_tiskanja</vt:lpstr>
      <vt:lpstr>PRIZIDEK!Tiskanje_naslovov</vt:lpstr>
    </vt:vector>
  </TitlesOfParts>
  <Company>Elea iC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dragok</dc:creator>
  <cp:lastModifiedBy>Acord11837</cp:lastModifiedBy>
  <cp:lastPrinted>2018-12-17T09:42:00Z</cp:lastPrinted>
  <dcterms:created xsi:type="dcterms:W3CDTF">2007-01-17T10:26:49Z</dcterms:created>
  <dcterms:modified xsi:type="dcterms:W3CDTF">2021-05-14T08:16:01Z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-283317389</vt:i4>
  </property>
  <property fmtid="{D5CDD505-2E9C-101B-9397-08002B2CF9AE}" pid="3" name="_EmailSubject">
    <vt:lpwstr>ATCC Brnik-POPIS DEL</vt:lpwstr>
  </property>
  <property fmtid="{D5CDD505-2E9C-101B-9397-08002B2CF9AE}" pid="4" name="_AuthorEmail">
    <vt:lpwstr>erna.uran@elea.si</vt:lpwstr>
  </property>
  <property fmtid="{D5CDD505-2E9C-101B-9397-08002B2CF9AE}" pid="5" name="_AuthorEmailDisplayName">
    <vt:lpwstr>Erna Uran</vt:lpwstr>
  </property>
  <property fmtid="{D5CDD505-2E9C-101B-9397-08002B2CF9AE}" pid="6" name="_ReviewingToolsShownOnce">
    <vt:lpwstr/>
  </property>
</Properties>
</file>